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SAUT" sheetId="1" r:id="rId1"/>
    <sheet name="Sheet1" sheetId="2" r:id="rId2"/>
  </sheets>
  <definedNames>
    <definedName name="_xlnm.Print_Area" localSheetId="0">SAUT!$A$1:$S$112</definedName>
    <definedName name="_xlnm.Print_Titles" localSheetId="0">SAUT!$1:$8</definedName>
    <definedName name="Z_1737B9CC_9FB4_11D4_8459_00E0B8102410_.wvu.PrintTitles" localSheetId="0" hidden="1">SAUT!#REF!</definedName>
    <definedName name="Z_3C0F15D9_A43A_11D4_9395_00E0B8158E4E_.wvu.PrintTitles" localSheetId="0" hidden="1">SAUT!#REF!</definedName>
    <definedName name="Z_3C8631AC_BCA8_4A20_9C0D_C8E736284F3B_.wvu.Cols" localSheetId="0" hidden="1">SAUT!#REF!</definedName>
    <definedName name="Z_92FEB3C6_DD8F_4163_8ED8_C63D03E58AB3_.wvu.PrintArea" localSheetId="0" hidden="1">SAUT!$A$12:$F$49</definedName>
    <definedName name="Z_92FEB3C6_DD8F_4163_8ED8_C63D03E58AB3_.wvu.PrintTitles" localSheetId="0" hidden="1">SAUT!#REF!</definedName>
  </definedNames>
  <calcPr calcId="152511"/>
</workbook>
</file>

<file path=xl/calcChain.xml><?xml version="1.0" encoding="utf-8"?>
<calcChain xmlns="http://schemas.openxmlformats.org/spreadsheetml/2006/main">
  <c r="P107" i="1" l="1"/>
  <c r="P109" i="1" s="1"/>
  <c r="P98" i="1"/>
  <c r="P92" i="1"/>
  <c r="P82" i="1"/>
  <c r="P84" i="1" s="1"/>
  <c r="P74" i="1"/>
  <c r="P64" i="1"/>
  <c r="P58" i="1"/>
  <c r="P66" i="1" s="1"/>
  <c r="P50" i="1"/>
  <c r="P44" i="1"/>
  <c r="P38" i="1"/>
  <c r="N107" i="1"/>
  <c r="N98" i="1"/>
  <c r="N109" i="1" s="1"/>
  <c r="N92" i="1"/>
  <c r="N82" i="1"/>
  <c r="N84" i="1" s="1"/>
  <c r="N74" i="1"/>
  <c r="N64" i="1"/>
  <c r="N66" i="1" s="1"/>
  <c r="N58" i="1"/>
  <c r="N50" i="1"/>
  <c r="N44" i="1"/>
  <c r="N38" i="1"/>
  <c r="P111" i="1" l="1"/>
  <c r="N111" i="1"/>
  <c r="M23" i="1"/>
  <c r="O23" i="1" s="1"/>
  <c r="R107" i="1"/>
  <c r="R98" i="1"/>
  <c r="R109" i="1" s="1"/>
  <c r="R111" i="1" s="1"/>
  <c r="R92" i="1"/>
  <c r="L107" i="1"/>
  <c r="L98" i="1"/>
  <c r="L109" i="1" s="1"/>
  <c r="L111" i="1" s="1"/>
  <c r="L92" i="1"/>
  <c r="J107" i="1"/>
  <c r="J98" i="1"/>
  <c r="J109" i="1" s="1"/>
  <c r="J92" i="1"/>
  <c r="H107" i="1"/>
  <c r="H98" i="1"/>
  <c r="H109" i="1" s="1"/>
  <c r="H111" i="1" s="1"/>
  <c r="H92" i="1"/>
  <c r="F107" i="1"/>
  <c r="F98" i="1"/>
  <c r="F109" i="1" s="1"/>
  <c r="F92" i="1"/>
  <c r="R82" i="1"/>
  <c r="R74" i="1"/>
  <c r="R84" i="1"/>
  <c r="L82" i="1"/>
  <c r="L74" i="1"/>
  <c r="L84" i="1"/>
  <c r="J82" i="1"/>
  <c r="J84" i="1" s="1"/>
  <c r="J74" i="1"/>
  <c r="H82" i="1"/>
  <c r="H84" i="1" s="1"/>
  <c r="H74" i="1"/>
  <c r="F82" i="1"/>
  <c r="F74" i="1"/>
  <c r="F84" i="1"/>
  <c r="R64" i="1"/>
  <c r="R66" i="1" s="1"/>
  <c r="R58" i="1"/>
  <c r="R50" i="1"/>
  <c r="R38" i="1"/>
  <c r="R44" i="1"/>
  <c r="L64" i="1"/>
  <c r="L58" i="1"/>
  <c r="L50" i="1"/>
  <c r="L38" i="1"/>
  <c r="L44" i="1"/>
  <c r="L66" i="1"/>
  <c r="J64" i="1"/>
  <c r="J66" i="1" s="1"/>
  <c r="J58" i="1"/>
  <c r="J50" i="1"/>
  <c r="J38" i="1"/>
  <c r="J44" i="1"/>
  <c r="H64" i="1"/>
  <c r="H58" i="1"/>
  <c r="H50" i="1"/>
  <c r="H38" i="1"/>
  <c r="H44" i="1"/>
  <c r="H66" i="1"/>
  <c r="F64" i="1"/>
  <c r="F66" i="1" s="1"/>
  <c r="F58" i="1"/>
  <c r="F50" i="1"/>
  <c r="F38" i="1"/>
  <c r="F44" i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42" i="1"/>
  <c r="O42" i="1" s="1"/>
  <c r="M43" i="1"/>
  <c r="O43" i="1" s="1"/>
  <c r="M48" i="1"/>
  <c r="O48" i="1" s="1"/>
  <c r="M49" i="1"/>
  <c r="O49" i="1" s="1"/>
  <c r="M56" i="1"/>
  <c r="O56" i="1" s="1"/>
  <c r="M57" i="1"/>
  <c r="O57" i="1" s="1"/>
  <c r="M62" i="1"/>
  <c r="O62" i="1" s="1"/>
  <c r="M63" i="1"/>
  <c r="O63" i="1" s="1"/>
  <c r="M72" i="1"/>
  <c r="O72" i="1" s="1"/>
  <c r="M73" i="1"/>
  <c r="O73" i="1" s="1"/>
  <c r="M78" i="1"/>
  <c r="O78" i="1" s="1"/>
  <c r="M79" i="1"/>
  <c r="O79" i="1" s="1"/>
  <c r="M80" i="1"/>
  <c r="O80" i="1" s="1"/>
  <c r="M81" i="1"/>
  <c r="O81" i="1" s="1"/>
  <c r="M90" i="1"/>
  <c r="O90" i="1" s="1"/>
  <c r="M91" i="1"/>
  <c r="O91" i="1" s="1"/>
  <c r="M96" i="1"/>
  <c r="O96" i="1" s="1"/>
  <c r="M97" i="1"/>
  <c r="O97" i="1" s="1"/>
  <c r="M106" i="1"/>
  <c r="O106" i="1" s="1"/>
  <c r="F111" i="1" l="1"/>
  <c r="J111" i="1"/>
</calcChain>
</file>

<file path=xl/sharedStrings.xml><?xml version="1.0" encoding="utf-8"?>
<sst xmlns="http://schemas.openxmlformats.org/spreadsheetml/2006/main" count="124" uniqueCount="74">
  <si>
    <t>TOTAL SAUT</t>
  </si>
  <si>
    <t>SUBTOTAL ECC</t>
  </si>
  <si>
    <t>TOTAL</t>
  </si>
  <si>
    <t>Stwd. Solid Waste Trng. Inst. Coor.</t>
  </si>
  <si>
    <t>ACADEMIC POSITION</t>
  </si>
  <si>
    <t>TWELVE MONTH EDUCATIONAL AND GENERAL</t>
  </si>
  <si>
    <t>PURSUANT TO ACT 1850 OF 2005</t>
  </si>
  <si>
    <t>STATEWIDE SOLID WASTE PROGRAM</t>
  </si>
  <si>
    <t>ENVIRONMENTAL CONTROL CENTER</t>
  </si>
  <si>
    <t>Part-Time Faculty</t>
  </si>
  <si>
    <t>Faculty</t>
  </si>
  <si>
    <t>ACADEMIC POSITIONS</t>
  </si>
  <si>
    <t>Assistant Director for Training</t>
  </si>
  <si>
    <t>Director</t>
  </si>
  <si>
    <t>ADMINISTRATIVE POSITIONS</t>
  </si>
  <si>
    <t>SUBTOTAL FTA</t>
  </si>
  <si>
    <t>Satellite Center Coordinator</t>
  </si>
  <si>
    <t>Deputy Director</t>
  </si>
  <si>
    <t>FIRE TRAINING ACADEMY</t>
  </si>
  <si>
    <t>Director of Adult Education</t>
  </si>
  <si>
    <t>Academic Counselor</t>
  </si>
  <si>
    <t>Director, SAUT Career Academy</t>
  </si>
  <si>
    <t>CAREER ACADEMY</t>
  </si>
  <si>
    <t>NINE MONTH EDUCATIONAL AND GENERAL</t>
  </si>
  <si>
    <t>Librarian</t>
  </si>
  <si>
    <t>Division Chairperson</t>
  </si>
  <si>
    <t>Communications Coordinator</t>
  </si>
  <si>
    <t>Dir.of Student Activities/Org.</t>
  </si>
  <si>
    <t>Assistant to the Chancellor</t>
  </si>
  <si>
    <t>Director of Special Programs</t>
  </si>
  <si>
    <t>Director of Admissions</t>
  </si>
  <si>
    <t>Director of Physical Plant</t>
  </si>
  <si>
    <t>Director of Development</t>
  </si>
  <si>
    <t>Controller</t>
  </si>
  <si>
    <t>Director of Computer Services</t>
  </si>
  <si>
    <t>Director of Student Financial Aid</t>
  </si>
  <si>
    <t>Registrar</t>
  </si>
  <si>
    <t>Counselor</t>
  </si>
  <si>
    <t>Director of Institutional Research</t>
  </si>
  <si>
    <t>Chief Planning &amp; Assessment Officer</t>
  </si>
  <si>
    <t>General Council</t>
  </si>
  <si>
    <t>Vice-Chan. for Dev. &amp; Ext. Ed.</t>
  </si>
  <si>
    <t>Vice-Chan. for Student Services</t>
  </si>
  <si>
    <t>Vice-Chan. for Finance</t>
  </si>
  <si>
    <t>Vice-Chan. for Instruction</t>
  </si>
  <si>
    <t>SOUTHERN ARKANSAS UNIVERSITY TECH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</si>
  <si>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</si>
  <si>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</si>
  <si>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</si>
  <si>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</si>
  <si>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</si>
  <si>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</si>
  <si>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</si>
  <si>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</si>
  <si>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</si>
  <si>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</si>
  <si>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</si>
  <si>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</si>
  <si>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</si>
  <si>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</si>
  <si>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</si>
  <si>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</si>
  <si>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</si>
  <si>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</si>
  <si>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2016-17</t>
  </si>
  <si>
    <t>2015-16</t>
  </si>
  <si>
    <t>Chancellor, SAUT</t>
  </si>
  <si>
    <t>Director of Cont. Ed/Business Outreach</t>
  </si>
  <si>
    <t>Vice-Chan. for Information Tech</t>
  </si>
  <si>
    <t>SUBTOTAL SAUT (FORMULA)</t>
  </si>
  <si>
    <t>Director of Human Resources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</si>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</sst>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1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/>
    <xf numFmtId="9" fontId="10" fillId="0" borderId="0" applyFont="0" applyFill="0" applyBorder="0" applyAlignment="0" applyProtection="0"/>
  </cellStyleXfs>
  <cellXfs count="113">
    <xf numFmtId="0" fontId="0" fillId="2" borderId="0" xfId="0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3" fontId="3" fillId="0" borderId="2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NumberFormat="1" applyFont="1" applyFill="1" applyBorder="1"/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1" fillId="0" borderId="0" xfId="7"/>
    <xf numFmtId="165" fontId="3" fillId="0" borderId="0" xfId="7" applyNumberFormat="1" applyFont="1" applyFill="1" applyBorder="1" applyAlignment="1">
      <alignment horizontal="left"/>
    </xf>
    <xf numFmtId="0" fontId="8" fillId="0" borderId="0" xfId="7" applyFont="1"/>
    <xf numFmtId="0" fontId="3" fillId="0" borderId="0" xfId="7" applyFont="1" applyFill="1" applyBorder="1" applyAlignment="1">
      <alignment horizontal="left" indent="2"/>
    </xf>
    <xf numFmtId="0" fontId="1" fillId="0" borderId="0" xfId="7"/>
    <xf numFmtId="3" fontId="3" fillId="0" borderId="0" xfId="7" applyNumberFormat="1" applyFont="1" applyFill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2" xfId="7" applyFont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8" fillId="0" borderId="0" xfId="7" applyFont="1" applyFill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3" fillId="0" borderId="0" xfId="7" applyFont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8" fillId="0" borderId="0" xfId="7" applyFont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2" xfId="7" applyFont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8" fillId="0" borderId="0" xfId="7" applyFont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2" xfId="7" applyFont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0" fontId="3" fillId="0" borderId="0" xfId="7" applyFont="1" applyFill="1" applyBorder="1" applyAlignment="1"/>
    <xf numFmtId="3" fontId="3" fillId="0" borderId="0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left"/>
    </xf>
    <xf numFmtId="0" fontId="3" fillId="0" borderId="0" xfId="7" applyNumberFormat="1" applyFont="1" applyFill="1" applyBorder="1"/>
    <xf numFmtId="0" fontId="3" fillId="0" borderId="0" xfId="7" applyFont="1" applyFill="1" applyBorder="1"/>
    <xf numFmtId="0" fontId="3" fillId="0" borderId="0" xfId="7" applyFont="1" applyFill="1" applyBorder="1" applyAlignment="1">
      <alignment horizontal="left" indent="2"/>
    </xf>
    <xf numFmtId="3" fontId="3" fillId="0" borderId="0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8" xfId="1" applyNumberFormat="1" applyFont="1" applyFill="1" applyBorder="1"/>
    <xf numFmtId="0" fontId="3" fillId="0" borderId="5" xfId="1" applyNumberFormat="1" applyFont="1" applyFill="1" applyBorder="1" applyAlignment="1">
      <alignment horizontal="center"/>
    </xf>
    <xf numFmtId="0" fontId="3" fillId="0" borderId="6" xfId="10" applyNumberFormat="1" applyFont="1" applyFill="1" applyBorder="1" applyAlignment="1">
      <alignment horizontal="center"/>
    </xf>
    <xf numFmtId="37" fontId="3" fillId="0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3" fontId="4" fillId="0" borderId="11" xfId="3" applyNumberFormat="1" applyFont="1" applyFill="1" applyBorder="1" applyAlignment="1">
      <alignment horizontal="center"/>
    </xf>
    <xf numFmtId="0" fontId="3" fillId="0" borderId="0" xfId="10" applyNumberFormat="1" applyFont="1" applyFill="1" applyBorder="1"/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6" fontId="3" fillId="0" borderId="0" xfId="11" applyNumberFormat="1" applyFont="1" applyFill="1" applyBorder="1"/>
  </cellXfs>
  <cellStyles count="12">
    <cellStyle name="Comma 2" xfId="2"/>
    <cellStyle name="Comma 2 2" xfId="4"/>
    <cellStyle name="Comma 2 3" xfId="8"/>
    <cellStyle name="Comma 3" xfId="9"/>
    <cellStyle name="Comma0" xfId="5"/>
    <cellStyle name="Normal" xfId="0" builtinId="0"/>
    <cellStyle name="Normal 2" xfId="1"/>
    <cellStyle name="Normal 2 2" xfId="6"/>
    <cellStyle name="Normal 3" xfId="7"/>
    <cellStyle name="Normal_ANC Completed Request" xfId="10"/>
    <cellStyle name="Normal_Copy of ASUJ" xfId="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19"/>
  <sheetViews>
    <sheetView tabSelected="1" showOutlineSymbols="0" zoomScaleNormal="100" zoomScaleSheetLayoutView="100" workbookViewId="0">
      <selection activeCell="T8" sqref="T8"/>
    </sheetView>
  </sheetViews>
  <sheetFormatPr defaultColWidth="12.75" defaultRowHeight="12.75" customHeight="1" x14ac:dyDescent="0.2"/>
  <cols>
    <col min="1" max="1" width="5.375" style="2" customWidth="1"/>
    <col min="2" max="2" width="6.375" style="2" customWidth="1"/>
    <col min="3" max="3" width="6.375" style="5" customWidth="1"/>
    <col min="4" max="4" width="3.625" style="4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3" customWidth="1"/>
    <col min="10" max="10" width="5.375" style="2" customWidth="1"/>
    <col min="11" max="11" width="14.375" style="3" customWidth="1"/>
    <col min="12" max="12" width="5.375" style="3" customWidth="1"/>
    <col min="13" max="13" width="14.375" style="3" customWidth="1"/>
    <col min="14" max="14" width="5.375" style="3" customWidth="1"/>
    <col min="15" max="15" width="14.375" style="3" customWidth="1"/>
    <col min="16" max="16" width="5.375" style="2" customWidth="1"/>
    <col min="17" max="17" width="14.375" style="2" customWidth="1"/>
    <col min="18" max="18" width="5.375" style="2" customWidth="1"/>
    <col min="19" max="19" width="14.375" style="2" customWidth="1"/>
    <col min="20" max="20" width="5.625" style="1" customWidth="1"/>
    <col min="21" max="21" width="4.125" style="1" customWidth="1"/>
    <col min="22" max="22" width="5.125" style="1" customWidth="1"/>
    <col min="23" max="23" width="4.75" style="1" customWidth="1"/>
    <col min="24" max="16384" width="12.75" style="1"/>
  </cols>
  <sheetData>
    <row r="1" spans="1:20" ht="12.75" customHeight="1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0" s="109" customFormat="1" ht="12.75" customHeight="1" x14ac:dyDescent="0.2">
      <c r="A2" s="111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20" ht="12.75" customHeight="1" thickBot="1" x14ac:dyDescent="0.25">
      <c r="A3" s="35"/>
      <c r="B3" s="31"/>
      <c r="C3" s="34"/>
      <c r="D3" s="33"/>
      <c r="E3" s="32"/>
      <c r="F3" s="31"/>
      <c r="G3" s="31"/>
      <c r="H3" s="30"/>
      <c r="I3" s="30"/>
      <c r="J3" s="30"/>
      <c r="K3" s="30"/>
      <c r="L3" s="30"/>
      <c r="M3" s="30"/>
      <c r="N3" s="30"/>
      <c r="O3" s="30"/>
      <c r="P3" s="29"/>
      <c r="Q3" s="29"/>
      <c r="R3" s="29"/>
      <c r="S3" s="29"/>
    </row>
    <row r="4" spans="1:20" ht="12.75" customHeight="1" x14ac:dyDescent="0.2">
      <c r="A4" s="28"/>
      <c r="B4" s="25"/>
      <c r="C4" s="27"/>
      <c r="D4" s="26"/>
      <c r="E4" s="25"/>
      <c r="F4" s="25"/>
      <c r="G4" s="103"/>
      <c r="H4" s="25"/>
      <c r="I4" s="103"/>
      <c r="J4" s="25"/>
      <c r="K4" s="103"/>
      <c r="L4" s="25"/>
      <c r="M4" s="103"/>
      <c r="N4" s="25"/>
      <c r="O4" s="103"/>
      <c r="P4" s="100"/>
      <c r="Q4" s="103" t="s">
        <v>61</v>
      </c>
      <c r="R4" s="100"/>
      <c r="S4" s="104" t="s">
        <v>61</v>
      </c>
    </row>
    <row r="5" spans="1:20" ht="12.75" customHeight="1" x14ac:dyDescent="0.2">
      <c r="A5" s="24"/>
      <c r="B5" s="105"/>
      <c r="C5" s="22"/>
      <c r="D5" s="21"/>
      <c r="E5" s="105"/>
      <c r="F5" s="101"/>
      <c r="G5" s="106" t="s">
        <v>60</v>
      </c>
      <c r="H5" s="102"/>
      <c r="I5" s="106" t="s">
        <v>59</v>
      </c>
      <c r="J5" s="102"/>
      <c r="K5" s="106" t="s">
        <v>58</v>
      </c>
      <c r="L5" s="102"/>
      <c r="M5" s="105" t="s">
        <v>57</v>
      </c>
      <c r="N5" s="102"/>
      <c r="O5" s="105" t="s">
        <v>57</v>
      </c>
      <c r="P5" s="102"/>
      <c r="Q5" s="106" t="s">
        <v>56</v>
      </c>
      <c r="R5" s="102"/>
      <c r="S5" s="107" t="s">
        <v>56</v>
      </c>
    </row>
    <row r="6" spans="1:20" ht="12.75" customHeight="1" x14ac:dyDescent="0.2">
      <c r="A6" s="23" t="s">
        <v>55</v>
      </c>
      <c r="B6" s="105" t="s">
        <v>54</v>
      </c>
      <c r="C6" s="22" t="s">
        <v>53</v>
      </c>
      <c r="D6" s="21"/>
      <c r="E6" s="105" t="s">
        <v>52</v>
      </c>
      <c r="F6" s="101"/>
      <c r="G6" s="106" t="s">
        <v>64</v>
      </c>
      <c r="H6" s="102"/>
      <c r="I6" s="106" t="s">
        <v>65</v>
      </c>
      <c r="J6" s="102"/>
      <c r="K6" s="106" t="s">
        <v>64</v>
      </c>
      <c r="L6" s="105"/>
      <c r="M6" s="106" t="s">
        <v>72</v>
      </c>
      <c r="N6" s="105"/>
      <c r="O6" s="106" t="s">
        <v>73</v>
      </c>
      <c r="P6" s="106"/>
      <c r="Q6" s="106" t="s">
        <v>72</v>
      </c>
      <c r="R6" s="106"/>
      <c r="S6" s="107" t="s">
        <v>73</v>
      </c>
    </row>
    <row r="7" spans="1:20" ht="12.75" customHeight="1" x14ac:dyDescent="0.2">
      <c r="A7" s="23" t="s">
        <v>51</v>
      </c>
      <c r="B7" s="105" t="s">
        <v>50</v>
      </c>
      <c r="C7" s="22" t="s">
        <v>47</v>
      </c>
      <c r="D7" s="21"/>
      <c r="E7" s="105" t="s">
        <v>49</v>
      </c>
      <c r="F7" s="105" t="s">
        <v>47</v>
      </c>
      <c r="G7" s="106" t="s">
        <v>46</v>
      </c>
      <c r="H7" s="105" t="s">
        <v>48</v>
      </c>
      <c r="I7" s="106" t="s">
        <v>46</v>
      </c>
      <c r="J7" s="105" t="s">
        <v>47</v>
      </c>
      <c r="K7" s="106" t="s">
        <v>46</v>
      </c>
      <c r="L7" s="106" t="s">
        <v>48</v>
      </c>
      <c r="M7" s="106" t="s">
        <v>46</v>
      </c>
      <c r="N7" s="106" t="s">
        <v>48</v>
      </c>
      <c r="O7" s="106" t="s">
        <v>46</v>
      </c>
      <c r="P7" s="106" t="s">
        <v>47</v>
      </c>
      <c r="Q7" s="106" t="s">
        <v>46</v>
      </c>
      <c r="R7" s="106" t="s">
        <v>47</v>
      </c>
      <c r="S7" s="107" t="s">
        <v>46</v>
      </c>
    </row>
    <row r="8" spans="1:20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6"/>
      <c r="O8" s="16"/>
      <c r="P8" s="17"/>
      <c r="Q8" s="16"/>
      <c r="R8" s="17"/>
      <c r="S8" s="108"/>
      <c r="T8" s="112">
        <v>1.4E-2</v>
      </c>
    </row>
    <row r="9" spans="1:20" ht="12.75" customHeight="1" thickBot="1" x14ac:dyDescent="0.25">
      <c r="B9" s="96"/>
      <c r="C9" s="15"/>
      <c r="D9" s="15"/>
      <c r="E9" s="14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20" ht="12.75" customHeight="1" thickBot="1" x14ac:dyDescent="0.25">
      <c r="E10" s="98" t="s">
        <v>45</v>
      </c>
      <c r="F10" s="99"/>
    </row>
    <row r="12" spans="1:20" ht="12.75" customHeight="1" x14ac:dyDescent="0.2">
      <c r="A12" s="6"/>
      <c r="B12" s="6"/>
      <c r="D12" s="11"/>
      <c r="E12" s="11" t="s">
        <v>5</v>
      </c>
    </row>
    <row r="13" spans="1:20" ht="12.75" customHeight="1" x14ac:dyDescent="0.2">
      <c r="A13" s="6"/>
      <c r="B13" s="6"/>
      <c r="D13" s="11"/>
      <c r="E13" s="11" t="s">
        <v>14</v>
      </c>
    </row>
    <row r="14" spans="1:20" ht="12.75" customHeight="1" x14ac:dyDescent="0.2">
      <c r="A14" s="6"/>
      <c r="B14" s="6"/>
      <c r="C14" s="36">
        <v>1</v>
      </c>
      <c r="D14" s="37"/>
      <c r="E14" s="38" t="s">
        <v>66</v>
      </c>
      <c r="F14" s="40">
        <v>1</v>
      </c>
      <c r="G14" s="40">
        <v>159215.26444928392</v>
      </c>
      <c r="M14" s="3">
        <f>G14*(1+$T$8)</f>
        <v>161444.2781515739</v>
      </c>
      <c r="O14" s="3">
        <f>M14*(1+$T$8)</f>
        <v>163704.49804569595</v>
      </c>
      <c r="P14" s="3"/>
      <c r="Q14" s="3"/>
      <c r="R14" s="3"/>
      <c r="S14" s="3"/>
    </row>
    <row r="15" spans="1:20" ht="12.75" customHeight="1" x14ac:dyDescent="0.2">
      <c r="A15" s="6"/>
      <c r="B15" s="6"/>
      <c r="C15" s="89">
        <v>2</v>
      </c>
      <c r="D15" s="90"/>
      <c r="E15" s="38" t="s">
        <v>44</v>
      </c>
      <c r="F15" s="40">
        <v>1</v>
      </c>
      <c r="G15" s="40">
        <v>127790.49904030137</v>
      </c>
      <c r="M15" s="3">
        <f t="shared" ref="M15:M37" si="0">G15*(1+$T$8)</f>
        <v>129579.56602686559</v>
      </c>
      <c r="O15" s="3">
        <f t="shared" ref="O15:O37" si="1">M15*(1+$T$8)</f>
        <v>131393.67995124171</v>
      </c>
      <c r="P15" s="3"/>
      <c r="Q15" s="3"/>
      <c r="R15" s="3"/>
      <c r="S15" s="3"/>
    </row>
    <row r="16" spans="1:20" ht="12.75" customHeight="1" x14ac:dyDescent="0.2">
      <c r="A16" s="6"/>
      <c r="B16" s="6"/>
      <c r="C16" s="89">
        <v>3</v>
      </c>
      <c r="D16" s="90"/>
      <c r="E16" s="38" t="s">
        <v>43</v>
      </c>
      <c r="F16" s="40">
        <v>1</v>
      </c>
      <c r="G16" s="40">
        <v>119835.18292918711</v>
      </c>
      <c r="M16" s="3">
        <f t="shared" si="0"/>
        <v>121512.87549019573</v>
      </c>
      <c r="O16" s="3">
        <f t="shared" si="1"/>
        <v>123214.05574705848</v>
      </c>
      <c r="P16" s="3"/>
      <c r="Q16" s="3"/>
      <c r="R16" s="3"/>
      <c r="S16" s="3"/>
    </row>
    <row r="17" spans="1:19" ht="12.75" customHeight="1" x14ac:dyDescent="0.2">
      <c r="A17" s="6"/>
      <c r="B17" s="6"/>
      <c r="C17" s="89">
        <v>4</v>
      </c>
      <c r="D17" s="90"/>
      <c r="E17" s="38" t="s">
        <v>42</v>
      </c>
      <c r="F17" s="40">
        <v>1</v>
      </c>
      <c r="G17" s="40">
        <v>119835.18292918711</v>
      </c>
      <c r="M17" s="3">
        <f t="shared" si="0"/>
        <v>121512.87549019573</v>
      </c>
      <c r="O17" s="3">
        <f t="shared" si="1"/>
        <v>123214.05574705848</v>
      </c>
      <c r="P17" s="3"/>
      <c r="Q17" s="3"/>
      <c r="R17" s="3"/>
      <c r="S17" s="3"/>
    </row>
    <row r="18" spans="1:19" ht="12.75" customHeight="1" x14ac:dyDescent="0.2">
      <c r="A18" s="6"/>
      <c r="B18" s="6"/>
      <c r="C18" s="89">
        <v>5</v>
      </c>
      <c r="D18" s="90"/>
      <c r="E18" s="38" t="s">
        <v>41</v>
      </c>
      <c r="F18" s="40">
        <v>1</v>
      </c>
      <c r="G18" s="40">
        <v>119835.18292918711</v>
      </c>
      <c r="M18" s="3">
        <f t="shared" si="0"/>
        <v>121512.87549019573</v>
      </c>
      <c r="O18" s="3">
        <f t="shared" si="1"/>
        <v>123214.05574705848</v>
      </c>
      <c r="P18" s="3"/>
      <c r="Q18" s="3"/>
      <c r="R18" s="3"/>
      <c r="S18" s="3"/>
    </row>
    <row r="19" spans="1:19" ht="12.75" customHeight="1" x14ac:dyDescent="0.2">
      <c r="A19" s="6"/>
      <c r="B19" s="6"/>
      <c r="C19" s="89">
        <v>6</v>
      </c>
      <c r="D19" s="90"/>
      <c r="E19" s="38" t="s">
        <v>68</v>
      </c>
      <c r="F19" s="40">
        <v>1</v>
      </c>
      <c r="G19" s="40">
        <v>119835.18292918711</v>
      </c>
      <c r="M19" s="3">
        <f t="shared" si="0"/>
        <v>121512.87549019573</v>
      </c>
      <c r="O19" s="3">
        <f t="shared" si="1"/>
        <v>123214.05574705848</v>
      </c>
      <c r="P19" s="3"/>
      <c r="Q19" s="3"/>
      <c r="R19" s="3"/>
      <c r="S19" s="3"/>
    </row>
    <row r="20" spans="1:19" ht="12.75" customHeight="1" x14ac:dyDescent="0.2">
      <c r="A20" s="6"/>
      <c r="B20" s="6"/>
      <c r="C20" s="89">
        <v>7</v>
      </c>
      <c r="D20" s="90"/>
      <c r="E20" s="38" t="s">
        <v>40</v>
      </c>
      <c r="F20" s="40">
        <v>1</v>
      </c>
      <c r="G20" s="40">
        <v>119835.08847965045</v>
      </c>
      <c r="M20" s="3">
        <f t="shared" si="0"/>
        <v>121512.77971836556</v>
      </c>
      <c r="O20" s="3">
        <f t="shared" si="1"/>
        <v>123213.95863442268</v>
      </c>
      <c r="P20" s="3"/>
      <c r="Q20" s="3"/>
      <c r="R20" s="3"/>
      <c r="S20" s="3"/>
    </row>
    <row r="21" spans="1:19" ht="12.75" customHeight="1" x14ac:dyDescent="0.2">
      <c r="A21" s="6"/>
      <c r="B21" s="6"/>
      <c r="C21" s="89">
        <v>8</v>
      </c>
      <c r="D21" s="90"/>
      <c r="E21" s="38" t="s">
        <v>39</v>
      </c>
      <c r="F21" s="40">
        <v>1</v>
      </c>
      <c r="G21" s="40">
        <v>119835.08847965045</v>
      </c>
      <c r="M21" s="3">
        <f t="shared" si="0"/>
        <v>121512.77971836556</v>
      </c>
      <c r="O21" s="3">
        <f t="shared" si="1"/>
        <v>123213.95863442268</v>
      </c>
      <c r="P21" s="3"/>
      <c r="Q21" s="3"/>
      <c r="R21" s="3"/>
      <c r="S21" s="3"/>
    </row>
    <row r="22" spans="1:19" ht="12.75" customHeight="1" x14ac:dyDescent="0.2">
      <c r="A22" s="6"/>
      <c r="B22" s="6"/>
      <c r="C22" s="89">
        <v>9</v>
      </c>
      <c r="D22" s="90"/>
      <c r="E22" s="38" t="s">
        <v>38</v>
      </c>
      <c r="F22" s="40">
        <v>1</v>
      </c>
      <c r="G22" s="40">
        <v>101534.15556338023</v>
      </c>
      <c r="M22" s="3">
        <f t="shared" si="0"/>
        <v>102955.63374126756</v>
      </c>
      <c r="O22" s="3">
        <f t="shared" si="1"/>
        <v>104397.01261364532</v>
      </c>
      <c r="P22" s="3"/>
      <c r="Q22" s="3"/>
      <c r="R22" s="3"/>
      <c r="S22" s="3"/>
    </row>
    <row r="23" spans="1:19" ht="12.75" customHeight="1" x14ac:dyDescent="0.2">
      <c r="A23" s="6"/>
      <c r="B23" s="6"/>
      <c r="C23" s="89">
        <v>10</v>
      </c>
      <c r="D23" s="90"/>
      <c r="E23" s="91" t="s">
        <v>70</v>
      </c>
      <c r="F23" s="93">
        <v>1</v>
      </c>
      <c r="G23" s="93">
        <v>101534.31</v>
      </c>
      <c r="M23" s="3">
        <f t="shared" si="0"/>
        <v>102955.79033999999</v>
      </c>
      <c r="O23" s="3">
        <f t="shared" si="1"/>
        <v>104397.17140476</v>
      </c>
      <c r="P23" s="3"/>
      <c r="Q23" s="3"/>
      <c r="R23" s="3"/>
      <c r="S23" s="3"/>
    </row>
    <row r="24" spans="1:19" ht="12.75" customHeight="1" x14ac:dyDescent="0.2">
      <c r="A24" s="6"/>
      <c r="B24" s="6"/>
      <c r="C24" s="89">
        <v>11</v>
      </c>
      <c r="D24" s="90"/>
      <c r="E24" s="38" t="s">
        <v>37</v>
      </c>
      <c r="F24" s="40">
        <v>2</v>
      </c>
      <c r="G24" s="40">
        <v>97537.495956602332</v>
      </c>
      <c r="M24" s="3">
        <f t="shared" si="0"/>
        <v>98903.020899994764</v>
      </c>
      <c r="O24" s="3">
        <f t="shared" si="1"/>
        <v>100287.66319259469</v>
      </c>
      <c r="P24" s="3"/>
      <c r="Q24" s="3"/>
      <c r="R24" s="3"/>
      <c r="S24" s="3"/>
    </row>
    <row r="25" spans="1:19" ht="12.75" customHeight="1" x14ac:dyDescent="0.2">
      <c r="A25" s="6"/>
      <c r="B25" s="6"/>
      <c r="C25" s="89">
        <v>12</v>
      </c>
      <c r="D25" s="90"/>
      <c r="E25" s="38" t="s">
        <v>36</v>
      </c>
      <c r="F25" s="40">
        <v>1</v>
      </c>
      <c r="G25" s="40">
        <v>93514.234178115221</v>
      </c>
      <c r="M25" s="3">
        <f t="shared" si="0"/>
        <v>94823.433456608836</v>
      </c>
      <c r="O25" s="3">
        <f t="shared" si="1"/>
        <v>96150.961525001359</v>
      </c>
      <c r="P25" s="3"/>
      <c r="Q25" s="3"/>
      <c r="R25" s="3"/>
      <c r="S25" s="3"/>
    </row>
    <row r="26" spans="1:19" ht="12.75" customHeight="1" x14ac:dyDescent="0.2">
      <c r="A26" s="6"/>
      <c r="B26" s="6"/>
      <c r="C26" s="89">
        <v>13</v>
      </c>
      <c r="D26" s="90"/>
      <c r="E26" s="38" t="s">
        <v>35</v>
      </c>
      <c r="F26" s="40">
        <v>1</v>
      </c>
      <c r="G26" s="40">
        <v>93328.018976151245</v>
      </c>
      <c r="M26" s="3">
        <f t="shared" si="0"/>
        <v>94634.611241817358</v>
      </c>
      <c r="O26" s="3">
        <f t="shared" si="1"/>
        <v>95959.495799202807</v>
      </c>
      <c r="P26" s="3"/>
      <c r="Q26" s="3"/>
      <c r="R26" s="3"/>
      <c r="S26" s="3"/>
    </row>
    <row r="27" spans="1:19" ht="12.75" customHeight="1" x14ac:dyDescent="0.2">
      <c r="A27" s="6"/>
      <c r="B27" s="6"/>
      <c r="C27" s="89">
        <v>14</v>
      </c>
      <c r="D27" s="90"/>
      <c r="E27" s="38" t="s">
        <v>34</v>
      </c>
      <c r="F27" s="40">
        <v>1</v>
      </c>
      <c r="G27" s="40">
        <v>91768.625005963113</v>
      </c>
      <c r="M27" s="3">
        <f t="shared" si="0"/>
        <v>93053.385756046599</v>
      </c>
      <c r="O27" s="3">
        <f t="shared" si="1"/>
        <v>94356.133156631258</v>
      </c>
      <c r="P27" s="3"/>
      <c r="Q27" s="3"/>
      <c r="R27" s="3"/>
      <c r="S27" s="3"/>
    </row>
    <row r="28" spans="1:19" ht="12.75" customHeight="1" x14ac:dyDescent="0.2">
      <c r="A28" s="6"/>
      <c r="B28" s="6"/>
      <c r="C28" s="89">
        <v>15</v>
      </c>
      <c r="D28" s="90"/>
      <c r="E28" s="38" t="s">
        <v>33</v>
      </c>
      <c r="F28" s="40">
        <v>1</v>
      </c>
      <c r="G28" s="40">
        <v>89637.917729069159</v>
      </c>
      <c r="M28" s="3">
        <f t="shared" si="0"/>
        <v>90892.848577276134</v>
      </c>
      <c r="O28" s="3">
        <f t="shared" si="1"/>
        <v>92165.348457358006</v>
      </c>
      <c r="P28" s="3"/>
      <c r="Q28" s="3"/>
      <c r="R28" s="3"/>
      <c r="S28" s="3"/>
    </row>
    <row r="29" spans="1:19" ht="12.75" customHeight="1" x14ac:dyDescent="0.2">
      <c r="A29" s="6"/>
      <c r="B29" s="6"/>
      <c r="C29" s="89">
        <v>16</v>
      </c>
      <c r="D29" s="90"/>
      <c r="E29" s="38" t="s">
        <v>32</v>
      </c>
      <c r="F29" s="40">
        <v>1</v>
      </c>
      <c r="G29" s="40">
        <v>86787.685045946972</v>
      </c>
      <c r="M29" s="3">
        <f t="shared" si="0"/>
        <v>88002.712636590237</v>
      </c>
      <c r="O29" s="3">
        <f t="shared" si="1"/>
        <v>89234.750613502503</v>
      </c>
      <c r="P29" s="3"/>
      <c r="Q29" s="3"/>
      <c r="R29" s="3"/>
      <c r="S29" s="3"/>
    </row>
    <row r="30" spans="1:19" ht="12.75" customHeight="1" x14ac:dyDescent="0.2">
      <c r="A30" s="6"/>
      <c r="B30" s="6"/>
      <c r="C30" s="89">
        <v>17</v>
      </c>
      <c r="D30" s="90"/>
      <c r="E30" s="38" t="s">
        <v>67</v>
      </c>
      <c r="F30" s="40">
        <v>1</v>
      </c>
      <c r="G30" s="40">
        <v>86787.303068617315</v>
      </c>
      <c r="M30" s="3">
        <f t="shared" si="0"/>
        <v>88002.325311577952</v>
      </c>
      <c r="O30" s="3">
        <f t="shared" si="1"/>
        <v>89234.357865940037</v>
      </c>
      <c r="P30" s="3"/>
      <c r="Q30" s="3"/>
      <c r="R30" s="3"/>
      <c r="S30" s="3"/>
    </row>
    <row r="31" spans="1:19" ht="12.75" customHeight="1" x14ac:dyDescent="0.2">
      <c r="A31" s="6"/>
      <c r="B31" s="6"/>
      <c r="C31" s="89">
        <v>18</v>
      </c>
      <c r="D31" s="90"/>
      <c r="E31" s="38" t="s">
        <v>31</v>
      </c>
      <c r="F31" s="40">
        <v>1</v>
      </c>
      <c r="G31" s="40">
        <v>86517.863018611431</v>
      </c>
      <c r="M31" s="3">
        <f t="shared" si="0"/>
        <v>87729.113100871997</v>
      </c>
      <c r="O31" s="3">
        <f t="shared" si="1"/>
        <v>88957.320684284205</v>
      </c>
      <c r="P31" s="3"/>
      <c r="Q31" s="3"/>
      <c r="R31" s="3"/>
      <c r="S31" s="3"/>
    </row>
    <row r="32" spans="1:19" ht="12.75" customHeight="1" x14ac:dyDescent="0.2">
      <c r="A32" s="6"/>
      <c r="B32" s="6"/>
      <c r="C32" s="89">
        <v>19</v>
      </c>
      <c r="D32" s="90"/>
      <c r="E32" s="38" t="s">
        <v>30</v>
      </c>
      <c r="F32" s="40">
        <v>1</v>
      </c>
      <c r="G32" s="40">
        <v>85256.160017549351</v>
      </c>
      <c r="M32" s="3">
        <f t="shared" si="0"/>
        <v>86449.74625779505</v>
      </c>
      <c r="O32" s="3">
        <f t="shared" si="1"/>
        <v>87660.042705404179</v>
      </c>
      <c r="P32" s="3"/>
      <c r="Q32" s="3"/>
      <c r="R32" s="3"/>
      <c r="S32" s="3"/>
    </row>
    <row r="33" spans="1:19" ht="12.75" customHeight="1" x14ac:dyDescent="0.2">
      <c r="A33" s="6"/>
      <c r="B33" s="6"/>
      <c r="C33" s="89">
        <v>20</v>
      </c>
      <c r="D33" s="90"/>
      <c r="E33" s="38" t="s">
        <v>29</v>
      </c>
      <c r="F33" s="40">
        <v>3</v>
      </c>
      <c r="G33" s="40">
        <v>85185.220892991652</v>
      </c>
      <c r="M33" s="3">
        <f t="shared" si="0"/>
        <v>86377.813985493543</v>
      </c>
      <c r="O33" s="3">
        <f t="shared" si="1"/>
        <v>87587.10338129045</v>
      </c>
      <c r="P33" s="3"/>
      <c r="Q33" s="3"/>
      <c r="R33" s="3"/>
      <c r="S33" s="3"/>
    </row>
    <row r="34" spans="1:19" ht="12.75" customHeight="1" x14ac:dyDescent="0.2">
      <c r="A34" s="6"/>
      <c r="B34" s="6"/>
      <c r="C34" s="89">
        <v>21</v>
      </c>
      <c r="D34" s="90"/>
      <c r="E34" s="38" t="s">
        <v>28</v>
      </c>
      <c r="F34" s="40">
        <v>1</v>
      </c>
      <c r="G34" s="40">
        <v>79904.056423686678</v>
      </c>
      <c r="M34" s="3">
        <f t="shared" si="0"/>
        <v>81022.713213618292</v>
      </c>
      <c r="O34" s="3">
        <f t="shared" si="1"/>
        <v>82157.031198608951</v>
      </c>
      <c r="P34" s="3"/>
      <c r="Q34" s="3"/>
      <c r="R34" s="3"/>
      <c r="S34" s="3"/>
    </row>
    <row r="35" spans="1:19" ht="12.75" customHeight="1" x14ac:dyDescent="0.2">
      <c r="A35" s="6"/>
      <c r="B35" s="6"/>
      <c r="C35" s="89">
        <v>22</v>
      </c>
      <c r="D35" s="90"/>
      <c r="E35" s="38" t="s">
        <v>27</v>
      </c>
      <c r="F35" s="40">
        <v>1</v>
      </c>
      <c r="G35" s="40">
        <v>77982.366210221662</v>
      </c>
      <c r="M35" s="3">
        <f t="shared" si="0"/>
        <v>79074.119337164768</v>
      </c>
      <c r="O35" s="3">
        <f t="shared" si="1"/>
        <v>80181.157007885078</v>
      </c>
      <c r="P35" s="3"/>
      <c r="Q35" s="3"/>
      <c r="R35" s="3"/>
      <c r="S35" s="3"/>
    </row>
    <row r="36" spans="1:19" ht="12.75" customHeight="1" x14ac:dyDescent="0.2">
      <c r="A36" s="6"/>
      <c r="B36" s="6"/>
      <c r="C36" s="89">
        <v>23</v>
      </c>
      <c r="D36" s="90"/>
      <c r="E36" s="38" t="s">
        <v>26</v>
      </c>
      <c r="F36" s="40">
        <v>1</v>
      </c>
      <c r="G36" s="40">
        <v>77982.361434012477</v>
      </c>
      <c r="M36" s="3">
        <f t="shared" si="0"/>
        <v>79074.114494088659</v>
      </c>
      <c r="O36" s="3">
        <f t="shared" si="1"/>
        <v>80181.152097005906</v>
      </c>
      <c r="P36" s="3"/>
      <c r="Q36" s="3"/>
      <c r="R36" s="3"/>
      <c r="S36" s="3"/>
    </row>
    <row r="37" spans="1:19" ht="12.75" customHeight="1" x14ac:dyDescent="0.2">
      <c r="A37" s="6"/>
      <c r="B37" s="6"/>
      <c r="C37" s="89">
        <v>24</v>
      </c>
      <c r="D37" s="90"/>
      <c r="E37" s="38" t="s">
        <v>63</v>
      </c>
      <c r="F37" s="77">
        <v>1</v>
      </c>
      <c r="G37" s="40">
        <v>77455.767941000013</v>
      </c>
      <c r="L37" s="10"/>
      <c r="M37" s="3">
        <f t="shared" si="0"/>
        <v>78540.148692174014</v>
      </c>
      <c r="N37" s="10"/>
      <c r="O37" s="3">
        <f t="shared" si="1"/>
        <v>79639.710773864455</v>
      </c>
      <c r="P37" s="3"/>
      <c r="Q37" s="3"/>
      <c r="R37" s="3"/>
      <c r="S37" s="3"/>
    </row>
    <row r="38" spans="1:19" ht="12.75" customHeight="1" x14ac:dyDescent="0.2">
      <c r="A38" s="6"/>
      <c r="B38" s="6"/>
      <c r="C38" s="36"/>
      <c r="D38" s="90"/>
      <c r="E38" s="39" t="s">
        <v>2</v>
      </c>
      <c r="F38" s="40">
        <f>SUM(F14:F37)</f>
        <v>27</v>
      </c>
      <c r="G38" s="40"/>
      <c r="H38" s="7">
        <f>SUM(H14:H37)</f>
        <v>0</v>
      </c>
      <c r="J38" s="7">
        <f>SUM(J14:J37)</f>
        <v>0</v>
      </c>
      <c r="L38" s="3">
        <f>SUM(L14:L37)</f>
        <v>0</v>
      </c>
      <c r="N38" s="3">
        <f>SUM(N14:N37)</f>
        <v>0</v>
      </c>
      <c r="P38" s="7">
        <f>SUM(P14:P37)</f>
        <v>0</v>
      </c>
      <c r="Q38" s="3"/>
      <c r="R38" s="7">
        <f>SUM(R14:R37)</f>
        <v>0</v>
      </c>
      <c r="S38" s="3"/>
    </row>
    <row r="39" spans="1:19" s="11" customFormat="1" ht="12.75" customHeight="1" x14ac:dyDescent="0.2">
      <c r="A39" s="6"/>
      <c r="B39" s="6"/>
      <c r="C39" s="5"/>
      <c r="D39" s="90"/>
      <c r="F39" s="6"/>
      <c r="G39" s="3"/>
      <c r="H39" s="6"/>
      <c r="I39" s="3"/>
      <c r="J39" s="6"/>
      <c r="K39" s="3"/>
      <c r="L39" s="3"/>
      <c r="M39" s="3"/>
      <c r="N39" s="3"/>
      <c r="O39" s="3"/>
      <c r="P39" s="6"/>
      <c r="Q39" s="3"/>
      <c r="R39" s="6"/>
      <c r="S39" s="3"/>
    </row>
    <row r="40" spans="1:19" ht="12.75" customHeight="1" x14ac:dyDescent="0.2">
      <c r="A40" s="6"/>
      <c r="B40" s="6"/>
      <c r="D40" s="90"/>
      <c r="E40" s="11" t="s">
        <v>5</v>
      </c>
      <c r="F40" s="3"/>
      <c r="G40" s="3"/>
      <c r="P40" s="3"/>
      <c r="Q40" s="3"/>
      <c r="R40" s="3"/>
      <c r="S40" s="3"/>
    </row>
    <row r="41" spans="1:19" ht="12.75" customHeight="1" x14ac:dyDescent="0.2">
      <c r="A41" s="6"/>
      <c r="B41" s="6"/>
      <c r="D41" s="90"/>
      <c r="E41" s="11" t="s">
        <v>11</v>
      </c>
      <c r="F41" s="3"/>
      <c r="G41" s="3"/>
      <c r="P41" s="3"/>
      <c r="Q41" s="3"/>
      <c r="R41" s="3"/>
      <c r="S41" s="3"/>
    </row>
    <row r="42" spans="1:19" ht="12.75" customHeight="1" x14ac:dyDescent="0.2">
      <c r="A42" s="6"/>
      <c r="B42" s="6"/>
      <c r="C42" s="42">
        <v>56</v>
      </c>
      <c r="D42" s="90"/>
      <c r="E42" s="43" t="s">
        <v>25</v>
      </c>
      <c r="F42" s="47">
        <v>2</v>
      </c>
      <c r="G42" s="46">
        <v>111836.79663530571</v>
      </c>
      <c r="M42" s="3">
        <f t="shared" ref="M42:M43" si="2">G42*(1+$T$8)</f>
        <v>113402.51178819999</v>
      </c>
      <c r="O42" s="3">
        <f t="shared" ref="O42:O43" si="3">M42*(1+$T$8)</f>
        <v>114990.1469532348</v>
      </c>
      <c r="P42" s="3"/>
      <c r="Q42" s="3"/>
      <c r="R42" s="3"/>
      <c r="S42" s="3"/>
    </row>
    <row r="43" spans="1:19" ht="12.75" customHeight="1" x14ac:dyDescent="0.2">
      <c r="A43" s="6"/>
      <c r="B43" s="6"/>
      <c r="C43" s="42">
        <v>57</v>
      </c>
      <c r="D43" s="90"/>
      <c r="E43" s="43" t="s">
        <v>24</v>
      </c>
      <c r="F43" s="48">
        <v>1</v>
      </c>
      <c r="G43" s="46">
        <v>101534.15556338023</v>
      </c>
      <c r="L43" s="10"/>
      <c r="M43" s="3">
        <f t="shared" si="2"/>
        <v>102955.63374126756</v>
      </c>
      <c r="N43" s="10"/>
      <c r="O43" s="3">
        <f t="shared" si="3"/>
        <v>104397.01261364532</v>
      </c>
      <c r="P43" s="3"/>
      <c r="Q43" s="3"/>
      <c r="R43" s="3"/>
      <c r="S43" s="3"/>
    </row>
    <row r="44" spans="1:19" ht="12.75" customHeight="1" x14ac:dyDescent="0.25">
      <c r="A44" s="6"/>
      <c r="B44" s="6"/>
      <c r="C44" s="41"/>
      <c r="D44" s="90"/>
      <c r="E44" s="44" t="s">
        <v>2</v>
      </c>
      <c r="F44" s="47">
        <f>SUM(F42:F43)</f>
        <v>3</v>
      </c>
      <c r="G44" s="45"/>
      <c r="H44" s="7">
        <f>SUM(H42:H43)</f>
        <v>0</v>
      </c>
      <c r="J44" s="7">
        <f>SUM(J42:J43)</f>
        <v>0</v>
      </c>
      <c r="L44" s="3">
        <f>SUM(L42:L43)</f>
        <v>0</v>
      </c>
      <c r="N44" s="3">
        <f>SUM(N42:N43)</f>
        <v>0</v>
      </c>
      <c r="P44" s="7">
        <f>SUM(P42:P43)</f>
        <v>0</v>
      </c>
      <c r="Q44" s="3"/>
      <c r="R44" s="7">
        <f>SUM(R42:R43)</f>
        <v>0</v>
      </c>
      <c r="S44" s="3"/>
    </row>
    <row r="45" spans="1:19" ht="12.75" customHeight="1" x14ac:dyDescent="0.2">
      <c r="A45" s="6"/>
      <c r="B45" s="6"/>
      <c r="D45" s="90"/>
      <c r="E45" s="8"/>
      <c r="F45" s="3"/>
      <c r="G45" s="3"/>
      <c r="P45" s="3"/>
      <c r="Q45" s="3"/>
      <c r="R45" s="3"/>
      <c r="S45" s="3"/>
    </row>
    <row r="46" spans="1:19" ht="12.75" customHeight="1" x14ac:dyDescent="0.2">
      <c r="A46" s="6"/>
      <c r="B46" s="6"/>
      <c r="D46" s="90"/>
      <c r="E46" s="11" t="s">
        <v>23</v>
      </c>
      <c r="F46" s="3"/>
      <c r="G46" s="3"/>
      <c r="P46" s="3"/>
      <c r="Q46" s="3"/>
      <c r="R46" s="3"/>
      <c r="S46" s="3"/>
    </row>
    <row r="47" spans="1:19" ht="12.75" customHeight="1" x14ac:dyDescent="0.2">
      <c r="A47" s="6"/>
      <c r="B47" s="6"/>
      <c r="D47" s="90"/>
      <c r="E47" s="11" t="s">
        <v>11</v>
      </c>
      <c r="F47" s="3"/>
      <c r="G47" s="3"/>
      <c r="P47" s="3"/>
      <c r="Q47" s="3"/>
      <c r="R47" s="3"/>
      <c r="S47" s="3"/>
    </row>
    <row r="48" spans="1:19" ht="12.75" customHeight="1" x14ac:dyDescent="0.2">
      <c r="A48" s="6"/>
      <c r="B48" s="6"/>
      <c r="C48" s="49">
        <v>58</v>
      </c>
      <c r="D48" s="90"/>
      <c r="E48" s="50" t="s">
        <v>10</v>
      </c>
      <c r="F48" s="53">
        <v>43</v>
      </c>
      <c r="G48" s="52">
        <v>85186.487663073043</v>
      </c>
      <c r="M48" s="3">
        <f t="shared" ref="M48:M49" si="4">G48*(1+$T$8)</f>
        <v>86379.09849035606</v>
      </c>
      <c r="O48" s="3">
        <f t="shared" ref="O48:O49" si="5">M48*(1+$T$8)</f>
        <v>87588.405869221053</v>
      </c>
      <c r="P48" s="3"/>
      <c r="Q48" s="3"/>
      <c r="R48" s="3"/>
      <c r="S48" s="3"/>
    </row>
    <row r="49" spans="1:19" ht="12.75" customHeight="1" x14ac:dyDescent="0.2">
      <c r="A49" s="6"/>
      <c r="B49" s="6"/>
      <c r="C49" s="49">
        <v>59</v>
      </c>
      <c r="D49" s="90"/>
      <c r="E49" s="50" t="s">
        <v>9</v>
      </c>
      <c r="F49" s="95">
        <v>75</v>
      </c>
      <c r="G49" s="93">
        <v>42872.566634482486</v>
      </c>
      <c r="K49" s="93"/>
      <c r="L49" s="10"/>
      <c r="M49" s="3">
        <f t="shared" si="4"/>
        <v>43472.782567365241</v>
      </c>
      <c r="N49" s="10"/>
      <c r="O49" s="3">
        <f t="shared" si="5"/>
        <v>44081.401523308356</v>
      </c>
      <c r="P49" s="3"/>
      <c r="Q49" s="3"/>
      <c r="R49" s="3"/>
      <c r="S49" s="3"/>
    </row>
    <row r="50" spans="1:19" ht="12.75" customHeight="1" x14ac:dyDescent="0.2">
      <c r="A50" s="6"/>
      <c r="B50" s="6"/>
      <c r="C50" s="49"/>
      <c r="D50" s="90"/>
      <c r="E50" s="51" t="s">
        <v>2</v>
      </c>
      <c r="F50" s="53">
        <f>SUM(F48:F49)</f>
        <v>118</v>
      </c>
      <c r="G50" s="52"/>
      <c r="H50" s="7">
        <f>SUM(H48:H49)</f>
        <v>0</v>
      </c>
      <c r="J50" s="7">
        <f>SUM(J48:J49)</f>
        <v>0</v>
      </c>
      <c r="L50" s="3">
        <f>SUM(L48:L49)</f>
        <v>0</v>
      </c>
      <c r="N50" s="3">
        <f>SUM(N48:N49)</f>
        <v>0</v>
      </c>
      <c r="P50" s="7">
        <f>SUM(P48:P49)</f>
        <v>0</v>
      </c>
      <c r="Q50" s="3"/>
      <c r="R50" s="7">
        <f>SUM(R48:R49)</f>
        <v>0</v>
      </c>
      <c r="S50" s="3"/>
    </row>
    <row r="51" spans="1:19" ht="12.75" customHeight="1" x14ac:dyDescent="0.2">
      <c r="A51" s="6"/>
      <c r="B51" s="6"/>
      <c r="D51" s="90"/>
      <c r="E51" s="11"/>
      <c r="F51" s="6"/>
      <c r="G51" s="3"/>
      <c r="H51" s="6"/>
      <c r="J51" s="6"/>
      <c r="P51" s="6"/>
      <c r="Q51" s="3"/>
      <c r="R51" s="6"/>
      <c r="S51" s="3"/>
    </row>
    <row r="52" spans="1:19" ht="12.75" customHeight="1" x14ac:dyDescent="0.2">
      <c r="A52" s="6"/>
      <c r="B52" s="6"/>
      <c r="D52" s="90"/>
      <c r="E52" s="12" t="s">
        <v>22</v>
      </c>
      <c r="F52" s="3"/>
      <c r="G52" s="3"/>
      <c r="P52" s="3"/>
      <c r="Q52" s="3"/>
      <c r="R52" s="3"/>
      <c r="S52" s="3"/>
    </row>
    <row r="53" spans="1:19" ht="12.75" customHeight="1" x14ac:dyDescent="0.2">
      <c r="A53" s="6"/>
      <c r="B53" s="6"/>
      <c r="D53" s="90"/>
      <c r="E53" s="12"/>
      <c r="F53" s="3"/>
      <c r="G53" s="3"/>
      <c r="P53" s="3"/>
      <c r="Q53" s="3"/>
      <c r="R53" s="3"/>
      <c r="S53" s="3"/>
    </row>
    <row r="54" spans="1:19" ht="12.75" customHeight="1" x14ac:dyDescent="0.2">
      <c r="A54" s="6"/>
      <c r="B54" s="6"/>
      <c r="D54" s="90"/>
      <c r="E54" s="11" t="s">
        <v>5</v>
      </c>
      <c r="F54" s="3"/>
      <c r="G54" s="3"/>
      <c r="P54" s="3"/>
      <c r="Q54" s="3"/>
      <c r="R54" s="3"/>
      <c r="S54" s="3"/>
    </row>
    <row r="55" spans="1:19" ht="12.75" customHeight="1" x14ac:dyDescent="0.2">
      <c r="A55" s="6"/>
      <c r="B55" s="6"/>
      <c r="D55" s="90"/>
      <c r="E55" s="11" t="s">
        <v>14</v>
      </c>
      <c r="F55" s="3"/>
      <c r="G55" s="3"/>
      <c r="P55" s="3"/>
      <c r="Q55" s="3"/>
      <c r="R55" s="3"/>
      <c r="S55" s="3"/>
    </row>
    <row r="56" spans="1:19" ht="12.75" customHeight="1" x14ac:dyDescent="0.2">
      <c r="A56" s="6"/>
      <c r="B56" s="6"/>
      <c r="C56" s="54">
        <v>60</v>
      </c>
      <c r="D56" s="90"/>
      <c r="E56" s="55" t="s">
        <v>21</v>
      </c>
      <c r="F56" s="58">
        <v>1</v>
      </c>
      <c r="G56" s="57">
        <v>85185.220892991652</v>
      </c>
      <c r="M56" s="3">
        <f t="shared" ref="M56:M57" si="6">G56*(1+$T$8)</f>
        <v>86377.813985493543</v>
      </c>
      <c r="O56" s="3">
        <f t="shared" ref="O56:O57" si="7">M56*(1+$T$8)</f>
        <v>87587.10338129045</v>
      </c>
      <c r="P56" s="3"/>
      <c r="Q56" s="3"/>
      <c r="R56" s="3"/>
      <c r="S56" s="3"/>
    </row>
    <row r="57" spans="1:19" ht="12.75" customHeight="1" x14ac:dyDescent="0.2">
      <c r="A57" s="6"/>
      <c r="B57" s="6"/>
      <c r="C57" s="54">
        <v>61</v>
      </c>
      <c r="D57" s="90"/>
      <c r="E57" s="55" t="s">
        <v>20</v>
      </c>
      <c r="F57" s="59">
        <v>1</v>
      </c>
      <c r="G57" s="57">
        <v>72166.624766571098</v>
      </c>
      <c r="L57" s="10"/>
      <c r="M57" s="3">
        <f t="shared" si="6"/>
        <v>73176.957513303088</v>
      </c>
      <c r="N57" s="10"/>
      <c r="O57" s="3">
        <f t="shared" si="7"/>
        <v>74201.434918489336</v>
      </c>
      <c r="P57" s="3"/>
      <c r="Q57" s="3"/>
      <c r="R57" s="3"/>
      <c r="S57" s="3"/>
    </row>
    <row r="58" spans="1:19" ht="12.75" customHeight="1" x14ac:dyDescent="0.2">
      <c r="A58" s="6"/>
      <c r="B58" s="6"/>
      <c r="C58" s="54"/>
      <c r="D58" s="90"/>
      <c r="E58" s="56" t="s">
        <v>2</v>
      </c>
      <c r="F58" s="58">
        <f>SUM(F56:F57)</f>
        <v>2</v>
      </c>
      <c r="G58" s="57"/>
      <c r="H58" s="7">
        <f>SUM(H56:H57)</f>
        <v>0</v>
      </c>
      <c r="J58" s="7">
        <f>SUM(J56:J57)</f>
        <v>0</v>
      </c>
      <c r="L58" s="3">
        <f>SUM(L56:L57)</f>
        <v>0</v>
      </c>
      <c r="N58" s="3">
        <f>SUM(N56:N57)</f>
        <v>0</v>
      </c>
      <c r="P58" s="7">
        <f>SUM(P56:P57)</f>
        <v>0</v>
      </c>
      <c r="Q58" s="3"/>
      <c r="R58" s="7">
        <f>SUM(R56:R57)</f>
        <v>0</v>
      </c>
      <c r="S58" s="3"/>
    </row>
    <row r="59" spans="1:19" ht="12.75" customHeight="1" x14ac:dyDescent="0.2">
      <c r="A59" s="6"/>
      <c r="B59" s="6"/>
      <c r="D59" s="90"/>
      <c r="E59" s="8"/>
      <c r="F59" s="3"/>
      <c r="G59" s="3"/>
      <c r="P59" s="3"/>
      <c r="Q59" s="3"/>
      <c r="R59" s="3"/>
      <c r="S59" s="3"/>
    </row>
    <row r="60" spans="1:19" ht="12.75" customHeight="1" x14ac:dyDescent="0.2">
      <c r="A60" s="6"/>
      <c r="B60" s="6"/>
      <c r="D60" s="90"/>
      <c r="E60" s="11" t="s">
        <v>5</v>
      </c>
      <c r="F60" s="3"/>
      <c r="G60" s="3"/>
      <c r="P60" s="3"/>
      <c r="Q60" s="3"/>
      <c r="R60" s="3"/>
      <c r="S60" s="3"/>
    </row>
    <row r="61" spans="1:19" ht="12.75" customHeight="1" x14ac:dyDescent="0.2">
      <c r="A61" s="6"/>
      <c r="B61" s="6"/>
      <c r="D61" s="90"/>
      <c r="E61" s="11" t="s">
        <v>11</v>
      </c>
      <c r="F61" s="3"/>
      <c r="G61" s="3"/>
      <c r="P61" s="3"/>
      <c r="Q61" s="3"/>
      <c r="R61" s="3"/>
      <c r="S61" s="3"/>
    </row>
    <row r="62" spans="1:19" ht="12.75" customHeight="1" x14ac:dyDescent="0.2">
      <c r="A62" s="6"/>
      <c r="B62" s="6"/>
      <c r="C62" s="60">
        <v>62</v>
      </c>
      <c r="D62" s="90"/>
      <c r="E62" s="61" t="s">
        <v>19</v>
      </c>
      <c r="F62" s="65">
        <v>1</v>
      </c>
      <c r="G62" s="63">
        <v>97538.762726683693</v>
      </c>
      <c r="M62" s="3">
        <f t="shared" ref="M62:M63" si="8">G62*(1+$T$8)</f>
        <v>98904.305404857267</v>
      </c>
      <c r="O62" s="3">
        <f t="shared" ref="O62:O63" si="9">M62*(1+$T$8)</f>
        <v>100288.96568052527</v>
      </c>
      <c r="P62" s="3"/>
      <c r="Q62" s="3"/>
      <c r="R62" s="3"/>
      <c r="S62" s="3"/>
    </row>
    <row r="63" spans="1:19" ht="12.75" customHeight="1" x14ac:dyDescent="0.2">
      <c r="A63" s="6"/>
      <c r="B63" s="6"/>
      <c r="C63" s="60">
        <v>63</v>
      </c>
      <c r="D63" s="90"/>
      <c r="E63" s="61" t="s">
        <v>10</v>
      </c>
      <c r="F63" s="66">
        <v>13</v>
      </c>
      <c r="G63" s="63">
        <v>85186.487663073043</v>
      </c>
      <c r="L63" s="10"/>
      <c r="M63" s="3">
        <f t="shared" si="8"/>
        <v>86379.09849035606</v>
      </c>
      <c r="N63" s="10"/>
      <c r="O63" s="3">
        <f t="shared" si="9"/>
        <v>87588.405869221053</v>
      </c>
      <c r="P63" s="3"/>
      <c r="Q63" s="3"/>
      <c r="R63" s="3"/>
      <c r="S63" s="3"/>
    </row>
    <row r="64" spans="1:19" ht="12.75" customHeight="1" x14ac:dyDescent="0.2">
      <c r="A64" s="6"/>
      <c r="B64" s="6"/>
      <c r="C64" s="60"/>
      <c r="D64" s="90"/>
      <c r="E64" s="62" t="s">
        <v>2</v>
      </c>
      <c r="F64" s="65">
        <f>SUM(F62:F63)</f>
        <v>14</v>
      </c>
      <c r="G64" s="64"/>
      <c r="H64" s="7">
        <f>SUM(H62:H63)</f>
        <v>0</v>
      </c>
      <c r="J64" s="7">
        <f>SUM(J62:J63)</f>
        <v>0</v>
      </c>
      <c r="L64" s="3">
        <f>SUM(L62:L63)</f>
        <v>0</v>
      </c>
      <c r="N64" s="3">
        <f>SUM(N62:N63)</f>
        <v>0</v>
      </c>
      <c r="P64" s="7">
        <f>SUM(P62:P63)</f>
        <v>0</v>
      </c>
      <c r="Q64" s="3"/>
      <c r="R64" s="7">
        <f>SUM(R62:R63)</f>
        <v>0</v>
      </c>
      <c r="S64" s="3"/>
    </row>
    <row r="65" spans="1:19" ht="12.75" customHeight="1" x14ac:dyDescent="0.2">
      <c r="D65" s="90"/>
    </row>
    <row r="66" spans="1:19" ht="12.75" customHeight="1" x14ac:dyDescent="0.2">
      <c r="D66" s="90"/>
      <c r="E66" s="97" t="s">
        <v>69</v>
      </c>
      <c r="F66" s="7">
        <f>F64+F58+F50+F38+F44</f>
        <v>164</v>
      </c>
      <c r="G66" s="3"/>
      <c r="H66" s="7">
        <f>H64+H58+H50+H38+H44</f>
        <v>0</v>
      </c>
      <c r="J66" s="7">
        <f>J64+J58+J50+J38+J44</f>
        <v>0</v>
      </c>
      <c r="L66" s="7">
        <f>L64+L58+L50+L38+L44</f>
        <v>0</v>
      </c>
      <c r="N66" s="7">
        <f>N64+N58+N50+N38+N44</f>
        <v>0</v>
      </c>
      <c r="P66" s="7">
        <f>P64+P58+P50+P38+P44</f>
        <v>0</v>
      </c>
      <c r="Q66" s="3"/>
      <c r="R66" s="7">
        <f>R64+R58+R50+R38+R44</f>
        <v>0</v>
      </c>
      <c r="S66" s="3"/>
    </row>
    <row r="67" spans="1:19" ht="12.75" customHeight="1" x14ac:dyDescent="0.2">
      <c r="D67" s="90"/>
    </row>
    <row r="68" spans="1:19" ht="12.75" customHeight="1" x14ac:dyDescent="0.2">
      <c r="A68" s="6"/>
      <c r="B68" s="6"/>
      <c r="D68" s="90"/>
      <c r="E68" s="12" t="s">
        <v>18</v>
      </c>
      <c r="F68" s="3"/>
      <c r="G68" s="3"/>
      <c r="P68" s="3"/>
      <c r="Q68" s="3"/>
      <c r="R68" s="3"/>
      <c r="S68" s="3"/>
    </row>
    <row r="69" spans="1:19" ht="12.75" customHeight="1" x14ac:dyDescent="0.2">
      <c r="A69" s="6"/>
      <c r="B69" s="6"/>
      <c r="D69" s="90"/>
      <c r="E69" s="12"/>
      <c r="F69" s="3"/>
      <c r="G69" s="3"/>
      <c r="P69" s="3"/>
      <c r="Q69" s="3"/>
      <c r="R69" s="3"/>
      <c r="S69" s="3"/>
    </row>
    <row r="70" spans="1:19" ht="12.75" customHeight="1" x14ac:dyDescent="0.2">
      <c r="A70" s="6"/>
      <c r="B70" s="6"/>
      <c r="D70" s="90"/>
      <c r="E70" s="11" t="s">
        <v>5</v>
      </c>
      <c r="F70" s="3"/>
      <c r="G70" s="3"/>
      <c r="P70" s="3"/>
      <c r="Q70" s="3"/>
      <c r="R70" s="3"/>
      <c r="S70" s="3"/>
    </row>
    <row r="71" spans="1:19" ht="12.75" customHeight="1" x14ac:dyDescent="0.2">
      <c r="A71" s="6"/>
      <c r="B71" s="6"/>
      <c r="D71" s="90"/>
      <c r="E71" s="11" t="s">
        <v>14</v>
      </c>
      <c r="F71" s="3"/>
      <c r="G71" s="3"/>
      <c r="P71" s="3"/>
      <c r="Q71" s="3"/>
      <c r="R71" s="3"/>
      <c r="S71" s="3"/>
    </row>
    <row r="72" spans="1:19" ht="12.75" customHeight="1" x14ac:dyDescent="0.2">
      <c r="A72" s="6"/>
      <c r="B72" s="6"/>
      <c r="C72" s="67">
        <v>67</v>
      </c>
      <c r="D72" s="90"/>
      <c r="E72" s="68" t="s">
        <v>13</v>
      </c>
      <c r="F72" s="71">
        <v>1</v>
      </c>
      <c r="G72" s="70">
        <v>104625.07456196602</v>
      </c>
      <c r="M72" s="3">
        <f t="shared" ref="M72:M73" si="10">G72*(1+$T$8)</f>
        <v>106089.82560583354</v>
      </c>
      <c r="O72" s="3">
        <f t="shared" ref="O72:O73" si="11">M72*(1+$T$8)</f>
        <v>107575.08316431521</v>
      </c>
      <c r="P72" s="3"/>
      <c r="Q72" s="3"/>
      <c r="R72" s="3"/>
      <c r="S72" s="3"/>
    </row>
    <row r="73" spans="1:19" ht="12.75" customHeight="1" x14ac:dyDescent="0.2">
      <c r="A73" s="6"/>
      <c r="B73" s="6"/>
      <c r="C73" s="67">
        <v>68</v>
      </c>
      <c r="D73" s="90"/>
      <c r="E73" s="68" t="s">
        <v>17</v>
      </c>
      <c r="F73" s="72">
        <v>1</v>
      </c>
      <c r="G73" s="70">
        <v>82756.822646971588</v>
      </c>
      <c r="L73" s="10"/>
      <c r="M73" s="3">
        <f t="shared" si="10"/>
        <v>83915.418164029194</v>
      </c>
      <c r="N73" s="10"/>
      <c r="O73" s="3">
        <f t="shared" si="11"/>
        <v>85090.234018325602</v>
      </c>
      <c r="P73" s="3"/>
      <c r="Q73" s="3"/>
      <c r="R73" s="3"/>
      <c r="S73" s="3"/>
    </row>
    <row r="74" spans="1:19" ht="12.75" customHeight="1" x14ac:dyDescent="0.2">
      <c r="A74" s="6"/>
      <c r="B74" s="6"/>
      <c r="C74" s="67"/>
      <c r="D74" s="90"/>
      <c r="E74" s="69" t="s">
        <v>2</v>
      </c>
      <c r="F74" s="70">
        <f>SUM(F72:F73)</f>
        <v>2</v>
      </c>
      <c r="G74" s="70"/>
      <c r="H74" s="7">
        <f>SUM(H72:H73)</f>
        <v>0</v>
      </c>
      <c r="J74" s="7">
        <f>SUM(J72:J73)</f>
        <v>0</v>
      </c>
      <c r="L74" s="3">
        <f>SUM(L72:L73)</f>
        <v>0</v>
      </c>
      <c r="N74" s="3">
        <f>SUM(N72:N73)</f>
        <v>0</v>
      </c>
      <c r="P74" s="7">
        <f>SUM(P72:P73)</f>
        <v>0</v>
      </c>
      <c r="Q74" s="3"/>
      <c r="R74" s="7">
        <f>SUM(R72:R73)</f>
        <v>0</v>
      </c>
      <c r="S74" s="3"/>
    </row>
    <row r="75" spans="1:19" ht="12.75" customHeight="1" x14ac:dyDescent="0.2">
      <c r="C75" s="1"/>
      <c r="D75" s="90"/>
      <c r="G75" s="3"/>
      <c r="Q75" s="3"/>
      <c r="S75" s="3"/>
    </row>
    <row r="76" spans="1:19" ht="12.75" customHeight="1" x14ac:dyDescent="0.2">
      <c r="A76" s="6"/>
      <c r="B76" s="6"/>
      <c r="D76" s="90"/>
      <c r="E76" s="11" t="s">
        <v>5</v>
      </c>
      <c r="F76" s="3"/>
      <c r="G76" s="3"/>
      <c r="P76" s="3"/>
      <c r="Q76" s="3"/>
      <c r="R76" s="3"/>
      <c r="S76" s="3"/>
    </row>
    <row r="77" spans="1:19" ht="12.75" customHeight="1" x14ac:dyDescent="0.2">
      <c r="A77" s="6"/>
      <c r="B77" s="6"/>
      <c r="D77" s="90"/>
      <c r="E77" s="11" t="s">
        <v>11</v>
      </c>
      <c r="F77" s="3"/>
      <c r="G77" s="3"/>
      <c r="P77" s="3"/>
      <c r="Q77" s="3"/>
      <c r="R77" s="3"/>
      <c r="S77" s="3"/>
    </row>
    <row r="78" spans="1:19" ht="12.75" customHeight="1" x14ac:dyDescent="0.2">
      <c r="A78" s="6"/>
      <c r="B78" s="6"/>
      <c r="C78" s="73">
        <v>75</v>
      </c>
      <c r="D78" s="90"/>
      <c r="E78" s="74" t="s">
        <v>12</v>
      </c>
      <c r="F78" s="76">
        <v>1</v>
      </c>
      <c r="G78" s="76">
        <v>87550.280634942334</v>
      </c>
      <c r="M78" s="3">
        <f t="shared" ref="M78:M81" si="12">G78*(1+$T$8)</f>
        <v>88775.984563831531</v>
      </c>
      <c r="O78" s="3">
        <f t="shared" ref="O78:O81" si="13">M78*(1+$T$8)</f>
        <v>90018.848347725172</v>
      </c>
      <c r="P78" s="3"/>
      <c r="Q78" s="3"/>
      <c r="R78" s="3"/>
      <c r="S78" s="3"/>
    </row>
    <row r="79" spans="1:19" ht="12.75" customHeight="1" x14ac:dyDescent="0.2">
      <c r="A79" s="6"/>
      <c r="B79" s="6"/>
      <c r="C79" s="89">
        <v>76</v>
      </c>
      <c r="D79" s="90"/>
      <c r="E79" s="74" t="s">
        <v>10</v>
      </c>
      <c r="F79" s="76">
        <v>23</v>
      </c>
      <c r="G79" s="76">
        <v>85186.487663073043</v>
      </c>
      <c r="M79" s="3">
        <f t="shared" si="12"/>
        <v>86379.09849035606</v>
      </c>
      <c r="O79" s="3">
        <f t="shared" si="13"/>
        <v>87588.405869221053</v>
      </c>
      <c r="P79" s="3"/>
      <c r="Q79" s="3"/>
      <c r="R79" s="3"/>
      <c r="S79" s="3"/>
    </row>
    <row r="80" spans="1:19" ht="12.75" customHeight="1" x14ac:dyDescent="0.2">
      <c r="A80" s="6"/>
      <c r="B80" s="6"/>
      <c r="C80" s="89">
        <v>77</v>
      </c>
      <c r="D80" s="90"/>
      <c r="E80" s="74" t="s">
        <v>16</v>
      </c>
      <c r="F80" s="76">
        <v>1</v>
      </c>
      <c r="G80" s="76">
        <v>78128.044769581247</v>
      </c>
      <c r="M80" s="3">
        <f t="shared" si="12"/>
        <v>79221.83739635539</v>
      </c>
      <c r="O80" s="3">
        <f t="shared" si="13"/>
        <v>80330.943119904361</v>
      </c>
      <c r="P80" s="3"/>
      <c r="Q80" s="3"/>
      <c r="R80" s="3"/>
      <c r="S80" s="3"/>
    </row>
    <row r="81" spans="1:19" ht="12.75" customHeight="1" x14ac:dyDescent="0.2">
      <c r="A81" s="6"/>
      <c r="B81" s="6"/>
      <c r="C81" s="89">
        <v>78</v>
      </c>
      <c r="D81" s="90"/>
      <c r="E81" s="81" t="s">
        <v>9</v>
      </c>
      <c r="F81" s="77">
        <v>25</v>
      </c>
      <c r="G81" s="93">
        <v>42872.566634482486</v>
      </c>
      <c r="L81" s="10"/>
      <c r="M81" s="3">
        <f t="shared" si="12"/>
        <v>43472.782567365241</v>
      </c>
      <c r="N81" s="10"/>
      <c r="O81" s="3">
        <f t="shared" si="13"/>
        <v>44081.401523308356</v>
      </c>
      <c r="P81" s="3"/>
      <c r="Q81" s="3"/>
      <c r="R81" s="3"/>
      <c r="S81" s="3"/>
    </row>
    <row r="82" spans="1:19" ht="12.75" customHeight="1" x14ac:dyDescent="0.2">
      <c r="A82" s="6"/>
      <c r="B82" s="6"/>
      <c r="C82" s="74"/>
      <c r="D82" s="90"/>
      <c r="E82" s="75" t="s">
        <v>2</v>
      </c>
      <c r="F82" s="7">
        <f>SUM(F78:F81)</f>
        <v>50</v>
      </c>
      <c r="G82" s="3"/>
      <c r="H82" s="7">
        <f>SUM(H78:H81)</f>
        <v>0</v>
      </c>
      <c r="J82" s="7">
        <f>SUM(J78:J81)</f>
        <v>0</v>
      </c>
      <c r="L82" s="3">
        <f>SUM(L78:L81)</f>
        <v>0</v>
      </c>
      <c r="N82" s="3">
        <f>SUM(N78:N81)</f>
        <v>0</v>
      </c>
      <c r="P82" s="7">
        <f>SUM(P78:P81)</f>
        <v>0</v>
      </c>
      <c r="Q82" s="3"/>
      <c r="R82" s="7">
        <f>SUM(R78:R81)</f>
        <v>0</v>
      </c>
      <c r="S82" s="3"/>
    </row>
    <row r="83" spans="1:19" ht="12.75" customHeight="1" x14ac:dyDescent="0.2">
      <c r="A83" s="6"/>
      <c r="B83" s="6"/>
      <c r="D83" s="90"/>
      <c r="E83" s="11"/>
      <c r="F83" s="3"/>
      <c r="G83" s="3"/>
      <c r="L83" s="10"/>
      <c r="N83" s="10"/>
      <c r="P83" s="3"/>
      <c r="Q83" s="3"/>
      <c r="R83" s="3"/>
      <c r="S83" s="3"/>
    </row>
    <row r="84" spans="1:19" ht="12.75" customHeight="1" x14ac:dyDescent="0.2">
      <c r="A84" s="6"/>
      <c r="B84" s="6"/>
      <c r="D84" s="90"/>
      <c r="E84" s="97" t="s">
        <v>15</v>
      </c>
      <c r="F84" s="7">
        <f>F82+F74</f>
        <v>52</v>
      </c>
      <c r="G84" s="3"/>
      <c r="H84" s="7">
        <f>H82+H74</f>
        <v>0</v>
      </c>
      <c r="J84" s="7">
        <f>J82+J74</f>
        <v>0</v>
      </c>
      <c r="L84" s="7">
        <f>L82+L74</f>
        <v>0</v>
      </c>
      <c r="N84" s="7">
        <f>N82+N74</f>
        <v>0</v>
      </c>
      <c r="P84" s="7">
        <f>P82+P74</f>
        <v>0</v>
      </c>
      <c r="Q84" s="3"/>
      <c r="R84" s="7">
        <f>R82+R74</f>
        <v>0</v>
      </c>
      <c r="S84" s="3"/>
    </row>
    <row r="85" spans="1:19" ht="12.75" customHeight="1" x14ac:dyDescent="0.2">
      <c r="C85" s="1"/>
      <c r="D85" s="90"/>
      <c r="F85" s="1"/>
      <c r="G85" s="3"/>
      <c r="Q85" s="3"/>
      <c r="S85" s="3"/>
    </row>
    <row r="86" spans="1:19" ht="12.75" customHeight="1" x14ac:dyDescent="0.2">
      <c r="A86" s="6"/>
      <c r="B86" s="6"/>
      <c r="D86" s="90"/>
      <c r="E86" s="12" t="s">
        <v>8</v>
      </c>
      <c r="F86" s="3"/>
      <c r="G86" s="3"/>
      <c r="P86" s="3"/>
      <c r="Q86" s="3"/>
      <c r="R86" s="3"/>
      <c r="S86" s="3"/>
    </row>
    <row r="87" spans="1:19" ht="12.75" customHeight="1" x14ac:dyDescent="0.2">
      <c r="A87" s="6"/>
      <c r="B87" s="6"/>
      <c r="D87" s="90"/>
      <c r="E87" s="12"/>
      <c r="F87" s="3"/>
      <c r="G87" s="3"/>
      <c r="P87" s="3"/>
      <c r="Q87" s="3"/>
      <c r="R87" s="3"/>
      <c r="S87" s="3"/>
    </row>
    <row r="88" spans="1:19" ht="12.75" customHeight="1" x14ac:dyDescent="0.2">
      <c r="A88" s="6"/>
      <c r="B88" s="6"/>
      <c r="D88" s="90"/>
      <c r="E88" s="11" t="s">
        <v>5</v>
      </c>
      <c r="F88" s="3"/>
      <c r="G88" s="3"/>
      <c r="P88" s="3"/>
      <c r="Q88" s="3"/>
      <c r="R88" s="3"/>
      <c r="S88" s="3"/>
    </row>
    <row r="89" spans="1:19" ht="12.75" customHeight="1" x14ac:dyDescent="0.2">
      <c r="A89" s="6"/>
      <c r="B89" s="6"/>
      <c r="D89" s="90"/>
      <c r="E89" s="11" t="s">
        <v>14</v>
      </c>
      <c r="F89" s="3"/>
      <c r="G89" s="3"/>
      <c r="P89" s="3"/>
      <c r="Q89" s="3"/>
      <c r="R89" s="3"/>
      <c r="S89" s="3"/>
    </row>
    <row r="90" spans="1:19" ht="12.75" customHeight="1" x14ac:dyDescent="0.2">
      <c r="A90" s="6"/>
      <c r="B90" s="6"/>
      <c r="C90" s="78">
        <v>79</v>
      </c>
      <c r="D90" s="90"/>
      <c r="E90" s="81" t="s">
        <v>13</v>
      </c>
      <c r="F90" s="82">
        <v>1</v>
      </c>
      <c r="G90" s="82">
        <v>91829.4299698697</v>
      </c>
      <c r="M90" s="3">
        <f t="shared" ref="M90:M91" si="14">G90*(1+$T$8)</f>
        <v>93115.041989447884</v>
      </c>
      <c r="O90" s="3">
        <f t="shared" ref="O90:O91" si="15">M90*(1+$T$8)</f>
        <v>94418.652577300149</v>
      </c>
      <c r="P90" s="3"/>
      <c r="Q90" s="3"/>
      <c r="R90" s="3"/>
      <c r="S90" s="3"/>
    </row>
    <row r="91" spans="1:19" ht="12.75" customHeight="1" x14ac:dyDescent="0.2">
      <c r="A91" s="6"/>
      <c r="B91" s="6"/>
      <c r="C91" s="78">
        <v>80</v>
      </c>
      <c r="D91" s="90"/>
      <c r="E91" s="79" t="s">
        <v>12</v>
      </c>
      <c r="F91" s="83">
        <v>1</v>
      </c>
      <c r="G91" s="82">
        <v>87550.302486099346</v>
      </c>
      <c r="L91" s="10"/>
      <c r="M91" s="3">
        <f t="shared" si="14"/>
        <v>88776.006720904741</v>
      </c>
      <c r="N91" s="10"/>
      <c r="O91" s="3">
        <f t="shared" si="15"/>
        <v>90018.870814997412</v>
      </c>
      <c r="P91" s="3"/>
      <c r="Q91" s="3"/>
      <c r="R91" s="3"/>
      <c r="S91" s="3"/>
    </row>
    <row r="92" spans="1:19" ht="12.75" customHeight="1" x14ac:dyDescent="0.2">
      <c r="A92" s="6"/>
      <c r="B92" s="6"/>
      <c r="C92" s="78"/>
      <c r="D92" s="90"/>
      <c r="E92" s="80" t="s">
        <v>2</v>
      </c>
      <c r="F92" s="7">
        <f>SUM(F90:F91)</f>
        <v>2</v>
      </c>
      <c r="G92" s="3"/>
      <c r="H92" s="7">
        <f>SUM(H90:H91)</f>
        <v>0</v>
      </c>
      <c r="J92" s="7">
        <f>SUM(J90:J91)</f>
        <v>0</v>
      </c>
      <c r="L92" s="3">
        <f>SUM(L90:L91)</f>
        <v>0</v>
      </c>
      <c r="N92" s="3">
        <f>SUM(N90:N91)</f>
        <v>0</v>
      </c>
      <c r="P92" s="7">
        <f>SUM(P90:P91)</f>
        <v>0</v>
      </c>
      <c r="Q92" s="3"/>
      <c r="R92" s="7">
        <f>SUM(R90:R91)</f>
        <v>0</v>
      </c>
      <c r="S92" s="3"/>
    </row>
    <row r="93" spans="1:19" ht="12.75" customHeight="1" x14ac:dyDescent="0.2">
      <c r="C93" s="1"/>
      <c r="D93" s="90"/>
      <c r="F93" s="1"/>
      <c r="G93" s="3"/>
      <c r="Q93" s="3"/>
      <c r="S93" s="3"/>
    </row>
    <row r="94" spans="1:19" ht="12.75" customHeight="1" x14ac:dyDescent="0.2">
      <c r="A94" s="6"/>
      <c r="B94" s="6"/>
      <c r="C94" s="11"/>
      <c r="D94" s="90"/>
      <c r="E94" s="11" t="s">
        <v>5</v>
      </c>
      <c r="F94" s="3"/>
      <c r="G94" s="3"/>
      <c r="P94" s="3"/>
      <c r="Q94" s="3"/>
      <c r="R94" s="3"/>
      <c r="S94" s="3"/>
    </row>
    <row r="95" spans="1:19" ht="12.75" customHeight="1" x14ac:dyDescent="0.2">
      <c r="A95" s="6"/>
      <c r="B95" s="6"/>
      <c r="C95" s="11"/>
      <c r="D95" s="90"/>
      <c r="E95" s="11" t="s">
        <v>11</v>
      </c>
      <c r="F95" s="3"/>
      <c r="G95" s="3"/>
      <c r="P95" s="3"/>
      <c r="Q95" s="3"/>
      <c r="R95" s="3"/>
      <c r="S95" s="3"/>
    </row>
    <row r="96" spans="1:19" ht="12.75" customHeight="1" x14ac:dyDescent="0.2">
      <c r="A96" s="6"/>
      <c r="B96" s="6"/>
      <c r="C96" s="84">
        <v>85</v>
      </c>
      <c r="D96" s="90"/>
      <c r="E96" s="85" t="s">
        <v>10</v>
      </c>
      <c r="F96" s="88">
        <v>7</v>
      </c>
      <c r="G96" s="87">
        <v>85186.487663073043</v>
      </c>
      <c r="M96" s="3">
        <f t="shared" ref="M96:M97" si="16">G96*(1+$T$8)</f>
        <v>86379.09849035606</v>
      </c>
      <c r="O96" s="3">
        <f t="shared" ref="O96:O97" si="17">M96*(1+$T$8)</f>
        <v>87588.405869221053</v>
      </c>
      <c r="P96" s="3"/>
      <c r="Q96" s="3"/>
      <c r="R96" s="3"/>
      <c r="S96" s="3"/>
    </row>
    <row r="97" spans="1:19" ht="12.75" customHeight="1" x14ac:dyDescent="0.2">
      <c r="A97" s="6"/>
      <c r="B97" s="6"/>
      <c r="C97" s="84">
        <v>86</v>
      </c>
      <c r="D97" s="90"/>
      <c r="E97" s="91" t="s">
        <v>9</v>
      </c>
      <c r="F97" s="94">
        <v>12</v>
      </c>
      <c r="G97" s="93">
        <v>42872.566634482486</v>
      </c>
      <c r="L97" s="10"/>
      <c r="M97" s="3">
        <f t="shared" si="16"/>
        <v>43472.782567365241</v>
      </c>
      <c r="N97" s="10"/>
      <c r="O97" s="3">
        <f t="shared" si="17"/>
        <v>44081.401523308356</v>
      </c>
      <c r="P97" s="3"/>
      <c r="Q97" s="3"/>
      <c r="R97" s="3"/>
      <c r="S97" s="3"/>
    </row>
    <row r="98" spans="1:19" ht="12.75" customHeight="1" x14ac:dyDescent="0.2">
      <c r="A98" s="6"/>
      <c r="B98" s="6"/>
      <c r="C98" s="84"/>
      <c r="D98" s="90"/>
      <c r="E98" s="86" t="s">
        <v>2</v>
      </c>
      <c r="F98" s="7">
        <f>SUM(F96:F97)</f>
        <v>19</v>
      </c>
      <c r="G98" s="3"/>
      <c r="H98" s="7">
        <f>SUM(H96:H97)</f>
        <v>0</v>
      </c>
      <c r="J98" s="7">
        <f>SUM(J96:J97)</f>
        <v>0</v>
      </c>
      <c r="L98" s="3">
        <f>SUM(L96:L97)</f>
        <v>0</v>
      </c>
      <c r="N98" s="3">
        <f>SUM(N96:N97)</f>
        <v>0</v>
      </c>
      <c r="P98" s="7">
        <f>SUM(P96:P97)</f>
        <v>0</v>
      </c>
      <c r="Q98" s="3"/>
      <c r="R98" s="7">
        <f>SUM(R96:R97)</f>
        <v>0</v>
      </c>
      <c r="S98" s="3"/>
    </row>
    <row r="99" spans="1:19" ht="12.75" customHeight="1" x14ac:dyDescent="0.2">
      <c r="A99" s="6"/>
      <c r="B99" s="6"/>
      <c r="D99" s="90"/>
      <c r="E99" s="11"/>
      <c r="F99" s="3"/>
      <c r="G99" s="3"/>
      <c r="P99" s="3"/>
      <c r="Q99" s="3"/>
      <c r="R99" s="3"/>
      <c r="S99" s="3"/>
    </row>
    <row r="100" spans="1:19" ht="12.75" customHeight="1" x14ac:dyDescent="0.2">
      <c r="A100" s="6"/>
      <c r="B100" s="6"/>
      <c r="C100" s="11"/>
      <c r="D100" s="90"/>
      <c r="E100" s="12" t="s">
        <v>8</v>
      </c>
      <c r="F100" s="3"/>
      <c r="G100" s="3"/>
      <c r="P100" s="3"/>
      <c r="Q100" s="3"/>
      <c r="R100" s="3"/>
      <c r="S100" s="3"/>
    </row>
    <row r="101" spans="1:19" ht="12.75" customHeight="1" x14ac:dyDescent="0.2">
      <c r="A101" s="6"/>
      <c r="B101" s="6"/>
      <c r="C101" s="11"/>
      <c r="D101" s="90"/>
      <c r="E101" s="12" t="s">
        <v>7</v>
      </c>
      <c r="F101" s="3"/>
      <c r="G101" s="3"/>
      <c r="P101" s="3"/>
      <c r="Q101" s="3"/>
      <c r="R101" s="3"/>
      <c r="S101" s="3"/>
    </row>
    <row r="102" spans="1:19" ht="12.75" customHeight="1" x14ac:dyDescent="0.2">
      <c r="A102" s="6"/>
      <c r="B102" s="6"/>
      <c r="C102" s="11"/>
      <c r="D102" s="90"/>
      <c r="E102" s="12"/>
      <c r="F102" s="3"/>
      <c r="G102" s="3"/>
      <c r="P102" s="3"/>
      <c r="Q102" s="3"/>
      <c r="R102" s="3"/>
      <c r="S102" s="3"/>
    </row>
    <row r="103" spans="1:19" ht="12.75" customHeight="1" x14ac:dyDescent="0.2">
      <c r="A103" s="6"/>
      <c r="B103" s="6"/>
      <c r="C103" s="11"/>
      <c r="D103" s="90"/>
      <c r="E103" s="11" t="s">
        <v>6</v>
      </c>
      <c r="F103" s="3"/>
      <c r="G103" s="3"/>
      <c r="P103" s="3"/>
      <c r="Q103" s="3"/>
      <c r="R103" s="3"/>
      <c r="S103" s="3"/>
    </row>
    <row r="104" spans="1:19" ht="12.75" customHeight="1" x14ac:dyDescent="0.2">
      <c r="A104" s="6"/>
      <c r="B104" s="6"/>
      <c r="C104" s="11"/>
      <c r="D104" s="90"/>
      <c r="E104" s="11" t="s">
        <v>5</v>
      </c>
      <c r="F104" s="3"/>
      <c r="G104" s="3"/>
      <c r="P104" s="3"/>
      <c r="Q104" s="3"/>
      <c r="R104" s="3"/>
      <c r="S104" s="3"/>
    </row>
    <row r="105" spans="1:19" ht="12.75" customHeight="1" x14ac:dyDescent="0.2">
      <c r="A105" s="6"/>
      <c r="B105" s="6"/>
      <c r="C105" s="11"/>
      <c r="D105" s="90"/>
      <c r="E105" s="11" t="s">
        <v>4</v>
      </c>
      <c r="F105" s="3"/>
      <c r="G105" s="3"/>
      <c r="P105" s="3"/>
      <c r="Q105" s="3"/>
      <c r="R105" s="3"/>
      <c r="S105" s="3"/>
    </row>
    <row r="106" spans="1:19" ht="12.75" customHeight="1" x14ac:dyDescent="0.2">
      <c r="A106" s="6"/>
      <c r="B106" s="6"/>
      <c r="C106" s="89">
        <v>87</v>
      </c>
      <c r="D106" s="90"/>
      <c r="E106" s="91" t="s">
        <v>3</v>
      </c>
      <c r="F106" s="94">
        <v>1</v>
      </c>
      <c r="G106" s="93">
        <v>54035.34459167016</v>
      </c>
      <c r="L106" s="10"/>
      <c r="M106" s="3">
        <f t="shared" ref="M106" si="18">G106*(1+$T$8)</f>
        <v>54791.839415953546</v>
      </c>
      <c r="N106" s="10"/>
      <c r="O106" s="3">
        <f>M106*(1+$T$8)</f>
        <v>55558.925167776899</v>
      </c>
      <c r="P106" s="3"/>
      <c r="Q106" s="3"/>
      <c r="R106" s="3"/>
      <c r="S106" s="3"/>
    </row>
    <row r="107" spans="1:19" ht="12.75" customHeight="1" x14ac:dyDescent="0.2">
      <c r="C107" s="89"/>
      <c r="D107" s="90"/>
      <c r="E107" s="92" t="s">
        <v>2</v>
      </c>
      <c r="F107" s="7">
        <f>SUM(F106)</f>
        <v>1</v>
      </c>
      <c r="G107" s="3"/>
      <c r="H107" s="7">
        <f>SUM(H106)</f>
        <v>0</v>
      </c>
      <c r="J107" s="7">
        <f>SUM(J106)</f>
        <v>0</v>
      </c>
      <c r="L107" s="3">
        <f>SUM(L106)</f>
        <v>0</v>
      </c>
      <c r="N107" s="3">
        <f>SUM(N106)</f>
        <v>0</v>
      </c>
      <c r="P107" s="7">
        <f>SUM(P106)</f>
        <v>0</v>
      </c>
      <c r="R107" s="7">
        <f>SUM(R106)</f>
        <v>0</v>
      </c>
    </row>
    <row r="108" spans="1:19" ht="12.75" customHeight="1" x14ac:dyDescent="0.2">
      <c r="D108" s="90"/>
      <c r="E108" s="8"/>
      <c r="F108" s="3"/>
      <c r="G108" s="3"/>
      <c r="H108" s="3"/>
      <c r="J108" s="3"/>
      <c r="L108" s="10"/>
      <c r="N108" s="10"/>
      <c r="P108" s="3"/>
      <c r="R108" s="3"/>
    </row>
    <row r="109" spans="1:19" ht="12.75" customHeight="1" x14ac:dyDescent="0.2">
      <c r="D109" s="90"/>
      <c r="E109" s="97" t="s">
        <v>1</v>
      </c>
      <c r="F109" s="7">
        <f>F107+F98+F92</f>
        <v>22</v>
      </c>
      <c r="G109" s="3"/>
      <c r="H109" s="7">
        <f>H107+H98+H92</f>
        <v>0</v>
      </c>
      <c r="J109" s="7">
        <f>J107+J98+J92</f>
        <v>0</v>
      </c>
      <c r="L109" s="7">
        <f>L107+L98+L92</f>
        <v>0</v>
      </c>
      <c r="N109" s="7">
        <f>N107+N98+N92</f>
        <v>0</v>
      </c>
      <c r="P109" s="7">
        <f>P107+P98+P92</f>
        <v>0</v>
      </c>
      <c r="Q109" s="3"/>
      <c r="R109" s="7">
        <f>R107+R98+R92</f>
        <v>0</v>
      </c>
      <c r="S109" s="3"/>
    </row>
    <row r="110" spans="1:19" ht="12.75" customHeight="1" x14ac:dyDescent="0.2">
      <c r="D110" s="90"/>
      <c r="G110" s="6"/>
      <c r="L110" s="10"/>
      <c r="N110" s="10"/>
      <c r="Q110" s="3"/>
      <c r="S110" s="3"/>
    </row>
    <row r="111" spans="1:19" ht="12.75" customHeight="1" x14ac:dyDescent="0.2">
      <c r="D111" s="90"/>
      <c r="E111" s="1" t="s">
        <v>0</v>
      </c>
      <c r="F111" s="7">
        <f>F109+F84+F66</f>
        <v>238</v>
      </c>
      <c r="G111" s="3"/>
      <c r="H111" s="7">
        <f>H109+H84+H66</f>
        <v>0</v>
      </c>
      <c r="J111" s="7">
        <f>J109+J84+J66</f>
        <v>0</v>
      </c>
      <c r="L111" s="7">
        <f>L109+L84+L66</f>
        <v>0</v>
      </c>
      <c r="N111" s="7">
        <f>N109+N84+N66</f>
        <v>0</v>
      </c>
      <c r="P111" s="7">
        <f>P109+P84+P66</f>
        <v>0</v>
      </c>
      <c r="Q111" s="3"/>
      <c r="R111" s="7">
        <f>R109+R84+R66</f>
        <v>0</v>
      </c>
      <c r="S111" s="3"/>
    </row>
    <row r="112" spans="1:19" ht="12.75" customHeight="1" x14ac:dyDescent="0.2">
      <c r="C112" s="1"/>
      <c r="D112" s="1"/>
      <c r="F112" s="1"/>
      <c r="G112" s="3"/>
      <c r="Q112" s="3"/>
      <c r="S112" s="3"/>
    </row>
    <row r="113" spans="3:19" ht="12.75" customHeight="1" x14ac:dyDescent="0.2">
      <c r="C113" s="1"/>
      <c r="D113" s="1"/>
      <c r="F113" s="1"/>
      <c r="G113" s="3"/>
      <c r="Q113" s="3"/>
      <c r="S113" s="3"/>
    </row>
    <row r="114" spans="3:19" ht="12.75" customHeight="1" x14ac:dyDescent="0.2">
      <c r="C114" s="1"/>
      <c r="D114" s="1"/>
      <c r="F114" s="1"/>
      <c r="G114" s="3"/>
      <c r="Q114" s="3"/>
      <c r="S114" s="3"/>
    </row>
    <row r="115" spans="3:19" ht="12.75" customHeight="1" x14ac:dyDescent="0.2">
      <c r="C115" s="1"/>
      <c r="D115" s="1"/>
      <c r="F115" s="1"/>
      <c r="G115" s="3"/>
      <c r="Q115" s="3"/>
      <c r="S115" s="3"/>
    </row>
    <row r="141" spans="1:19" ht="12.75" customHeight="1" x14ac:dyDescent="0.2">
      <c r="A141" s="6"/>
      <c r="B141" s="6"/>
      <c r="D141" s="11"/>
      <c r="E141" s="9"/>
      <c r="F141" s="3"/>
      <c r="G141" s="3"/>
      <c r="H141" s="3"/>
      <c r="J141" s="3"/>
      <c r="P141" s="3"/>
      <c r="Q141" s="3"/>
      <c r="R141" s="3"/>
      <c r="S141" s="3"/>
    </row>
    <row r="142" spans="1:19" ht="12.75" customHeight="1" x14ac:dyDescent="0.2">
      <c r="A142" s="6"/>
      <c r="B142" s="6"/>
      <c r="D142" s="11"/>
      <c r="E142" s="8"/>
      <c r="F142" s="3"/>
      <c r="G142" s="3"/>
      <c r="P142" s="3"/>
      <c r="Q142" s="3"/>
      <c r="R142" s="3"/>
      <c r="S142" s="3"/>
    </row>
    <row r="143" spans="1:19" ht="12.75" customHeight="1" x14ac:dyDescent="0.2">
      <c r="A143" s="6"/>
      <c r="B143" s="6"/>
      <c r="D143" s="11"/>
      <c r="E143" s="11"/>
      <c r="F143" s="3"/>
      <c r="G143" s="3"/>
      <c r="P143" s="3"/>
      <c r="Q143" s="3"/>
      <c r="R143" s="3"/>
      <c r="S143" s="3"/>
    </row>
    <row r="144" spans="1:19" ht="12.75" customHeight="1" x14ac:dyDescent="0.2"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2"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2"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2"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2"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2"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2"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2">
      <c r="A151" s="6"/>
      <c r="B151" s="6"/>
      <c r="D151" s="11"/>
      <c r="E151" s="11"/>
      <c r="F151" s="6"/>
      <c r="G151" s="3"/>
      <c r="H151" s="6"/>
      <c r="J151" s="6"/>
      <c r="P151" s="6"/>
      <c r="Q151" s="3"/>
      <c r="R151" s="6"/>
      <c r="S151" s="3"/>
    </row>
    <row r="161" spans="1:19" ht="12.75" customHeight="1" x14ac:dyDescent="0.2">
      <c r="A161" s="6"/>
      <c r="B161" s="6"/>
      <c r="D161" s="11"/>
      <c r="E161" s="11"/>
      <c r="F161" s="3"/>
      <c r="G161" s="3"/>
      <c r="P161" s="3"/>
      <c r="Q161" s="3"/>
      <c r="R161" s="3"/>
      <c r="S161" s="3"/>
    </row>
    <row r="162" spans="1:19" ht="12.75" customHeight="1" x14ac:dyDescent="0.2">
      <c r="A162" s="6"/>
      <c r="B162" s="6"/>
      <c r="D162" s="11"/>
      <c r="E162" s="11"/>
      <c r="F162" s="3"/>
      <c r="G162" s="3"/>
      <c r="P162" s="3"/>
      <c r="Q162" s="3"/>
      <c r="R162" s="3"/>
      <c r="S162" s="3"/>
    </row>
    <row r="163" spans="1:19" ht="12.75" customHeight="1" x14ac:dyDescent="0.2"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2"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2"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2"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2"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2"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2"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2">
      <c r="A170" s="6"/>
      <c r="B170" s="6"/>
      <c r="D170" s="11"/>
      <c r="E170" s="11"/>
      <c r="F170" s="6"/>
      <c r="G170" s="3"/>
      <c r="H170" s="6"/>
      <c r="J170" s="6"/>
      <c r="P170" s="6"/>
      <c r="Q170" s="3"/>
      <c r="R170" s="6"/>
      <c r="S170" s="3"/>
    </row>
    <row r="171" spans="1:19" ht="12.75" customHeight="1" x14ac:dyDescent="0.2"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2"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2"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2"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2"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2"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.75" customHeight="1" x14ac:dyDescent="0.2"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.75" customHeight="1" x14ac:dyDescent="0.2"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.75" customHeight="1" x14ac:dyDescent="0.2"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.75" customHeight="1" x14ac:dyDescent="0.2"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.75" customHeight="1" x14ac:dyDescent="0.2"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.75" customHeight="1" x14ac:dyDescent="0.2"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.75" customHeight="1" x14ac:dyDescent="0.2"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.75" customHeight="1" x14ac:dyDescent="0.2"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.75" customHeight="1" x14ac:dyDescent="0.2"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.75" customHeight="1" x14ac:dyDescent="0.2"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.75" customHeight="1" x14ac:dyDescent="0.2"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.75" customHeight="1" x14ac:dyDescent="0.2"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.75" customHeight="1" x14ac:dyDescent="0.2">
      <c r="C189" s="1"/>
      <c r="D189" s="1"/>
      <c r="F189" s="1"/>
      <c r="G189" s="3"/>
      <c r="Q189" s="3"/>
      <c r="S189" s="3"/>
    </row>
    <row r="190" spans="3:19" ht="12.75" customHeight="1" x14ac:dyDescent="0.2">
      <c r="C190" s="1"/>
      <c r="D190" s="1"/>
      <c r="F190" s="1"/>
      <c r="G190" s="3"/>
      <c r="Q190" s="3"/>
      <c r="S190" s="3"/>
    </row>
    <row r="191" spans="3:19" ht="12.75" customHeight="1" x14ac:dyDescent="0.2">
      <c r="C191" s="1"/>
      <c r="D191" s="1"/>
      <c r="F191" s="1"/>
      <c r="G191" s="3"/>
      <c r="Q191" s="3"/>
      <c r="S191" s="3"/>
    </row>
    <row r="192" spans="3:19" ht="12.75" customHeight="1" x14ac:dyDescent="0.2">
      <c r="C192" s="1"/>
      <c r="D192" s="1"/>
      <c r="F192" s="1"/>
      <c r="G192" s="3"/>
      <c r="Q192" s="3"/>
      <c r="S192" s="3"/>
    </row>
    <row r="193" spans="3:19" ht="12.75" customHeight="1" x14ac:dyDescent="0.2">
      <c r="C193" s="1"/>
      <c r="D193" s="1"/>
      <c r="F193" s="1"/>
      <c r="G193" s="3"/>
      <c r="Q193" s="3"/>
      <c r="S193" s="3"/>
    </row>
    <row r="194" spans="3:19" ht="12.75" customHeight="1" x14ac:dyDescent="0.2">
      <c r="C194" s="1"/>
      <c r="D194" s="1"/>
      <c r="F194" s="1"/>
      <c r="G194" s="3"/>
      <c r="Q194" s="3"/>
      <c r="S194" s="3"/>
    </row>
    <row r="195" spans="3:19" ht="12.75" customHeight="1" x14ac:dyDescent="0.2">
      <c r="C195" s="1"/>
      <c r="D195" s="1"/>
      <c r="F195" s="1"/>
      <c r="G195" s="3"/>
      <c r="Q195" s="3"/>
      <c r="S195" s="3"/>
    </row>
    <row r="196" spans="3:19" ht="12.75" customHeight="1" x14ac:dyDescent="0.2">
      <c r="C196" s="1"/>
      <c r="D196" s="1"/>
      <c r="F196" s="1"/>
      <c r="G196" s="3"/>
      <c r="Q196" s="3"/>
      <c r="S196" s="3"/>
    </row>
    <row r="197" spans="3:19" ht="12.75" customHeight="1" x14ac:dyDescent="0.2">
      <c r="C197" s="1"/>
      <c r="D197" s="1"/>
      <c r="F197" s="1"/>
      <c r="G197" s="3"/>
      <c r="Q197" s="3"/>
      <c r="S197" s="3"/>
    </row>
    <row r="198" spans="3:19" ht="12.75" customHeight="1" x14ac:dyDescent="0.2">
      <c r="C198" s="1"/>
      <c r="D198" s="1"/>
      <c r="F198" s="1"/>
      <c r="G198" s="3"/>
      <c r="Q198" s="3"/>
      <c r="S198" s="3"/>
    </row>
    <row r="199" spans="3:19" ht="12.75" customHeight="1" x14ac:dyDescent="0.2">
      <c r="C199" s="1"/>
      <c r="D199" s="1"/>
      <c r="F199" s="1"/>
      <c r="G199" s="3"/>
      <c r="Q199" s="3"/>
      <c r="S199" s="3"/>
    </row>
    <row r="200" spans="3:19" ht="12.75" customHeight="1" x14ac:dyDescent="0.2">
      <c r="C200" s="1"/>
      <c r="D200" s="1"/>
      <c r="F200" s="1"/>
      <c r="G200" s="3"/>
      <c r="Q200" s="3"/>
      <c r="S200" s="3"/>
    </row>
    <row r="201" spans="3:19" ht="12.75" customHeight="1" x14ac:dyDescent="0.2">
      <c r="C201" s="1"/>
      <c r="D201" s="1"/>
      <c r="F201" s="1"/>
      <c r="G201" s="3"/>
      <c r="Q201" s="3"/>
      <c r="S201" s="3"/>
    </row>
    <row r="202" spans="3:19" ht="12.75" customHeight="1" x14ac:dyDescent="0.2">
      <c r="C202" s="1"/>
      <c r="D202" s="1"/>
      <c r="F202" s="1"/>
      <c r="G202" s="3"/>
      <c r="Q202" s="3"/>
      <c r="S202" s="3"/>
    </row>
    <row r="203" spans="3:19" ht="12.75" customHeight="1" x14ac:dyDescent="0.2">
      <c r="C203" s="1"/>
      <c r="D203" s="1"/>
      <c r="F203" s="1"/>
      <c r="G203" s="3"/>
      <c r="Q203" s="3"/>
      <c r="S203" s="3"/>
    </row>
    <row r="204" spans="3:19" ht="12.75" customHeight="1" x14ac:dyDescent="0.2">
      <c r="C204" s="1"/>
      <c r="D204" s="1"/>
      <c r="F204" s="1"/>
      <c r="G204" s="3"/>
      <c r="Q204" s="3"/>
      <c r="S204" s="3"/>
    </row>
    <row r="205" spans="3:19" ht="12.75" customHeight="1" x14ac:dyDescent="0.2">
      <c r="C205" s="1"/>
      <c r="D205" s="1"/>
      <c r="F205" s="1"/>
      <c r="G205" s="3"/>
      <c r="Q205" s="3"/>
      <c r="S205" s="3"/>
    </row>
    <row r="206" spans="3:19" ht="12.75" customHeight="1" x14ac:dyDescent="0.2">
      <c r="C206" s="1"/>
      <c r="D206" s="1"/>
      <c r="F206" s="1"/>
      <c r="G206" s="3"/>
      <c r="Q206" s="3"/>
      <c r="S206" s="3"/>
    </row>
    <row r="207" spans="3:19" ht="12.75" customHeight="1" x14ac:dyDescent="0.2">
      <c r="C207" s="1"/>
      <c r="D207" s="1"/>
      <c r="F207" s="1"/>
      <c r="G207" s="3"/>
      <c r="Q207" s="3"/>
      <c r="S207" s="3"/>
    </row>
    <row r="208" spans="3:19" ht="12.75" customHeight="1" x14ac:dyDescent="0.2">
      <c r="C208" s="1"/>
      <c r="D208" s="1"/>
      <c r="F208" s="1"/>
      <c r="G208" s="3"/>
      <c r="Q208" s="3"/>
      <c r="S208" s="3"/>
    </row>
    <row r="209" spans="3:19" ht="12.75" customHeight="1" x14ac:dyDescent="0.2">
      <c r="C209" s="1"/>
      <c r="D209" s="1"/>
      <c r="F209" s="1"/>
      <c r="G209" s="3"/>
      <c r="Q209" s="3"/>
      <c r="S209" s="3"/>
    </row>
    <row r="210" spans="3:19" ht="12.75" customHeight="1" x14ac:dyDescent="0.2">
      <c r="C210" s="1"/>
      <c r="D210" s="1"/>
      <c r="F210" s="1"/>
      <c r="G210" s="3"/>
      <c r="Q210" s="3"/>
      <c r="S210" s="3"/>
    </row>
    <row r="211" spans="3:19" ht="12.75" customHeight="1" x14ac:dyDescent="0.2">
      <c r="C211" s="1"/>
      <c r="D211" s="1"/>
      <c r="F211" s="1"/>
      <c r="G211" s="3"/>
      <c r="Q211" s="3"/>
      <c r="S211" s="3"/>
    </row>
    <row r="212" spans="3:19" ht="12.75" customHeight="1" x14ac:dyDescent="0.2">
      <c r="C212" s="1"/>
      <c r="D212" s="1"/>
      <c r="F212" s="1"/>
      <c r="G212" s="3"/>
      <c r="Q212" s="3"/>
      <c r="S212" s="3"/>
    </row>
    <row r="213" spans="3:19" ht="12.75" customHeight="1" x14ac:dyDescent="0.2">
      <c r="C213" s="1"/>
      <c r="D213" s="1"/>
      <c r="F213" s="1"/>
      <c r="G213" s="3"/>
      <c r="Q213" s="3"/>
      <c r="S213" s="3"/>
    </row>
    <row r="214" spans="3:19" ht="12.75" customHeight="1" x14ac:dyDescent="0.2">
      <c r="C214" s="1"/>
      <c r="D214" s="1"/>
      <c r="F214" s="1"/>
      <c r="G214" s="3"/>
      <c r="Q214" s="3"/>
      <c r="S214" s="3"/>
    </row>
    <row r="215" spans="3:19" ht="12.75" customHeight="1" x14ac:dyDescent="0.2">
      <c r="C215" s="1"/>
      <c r="D215" s="1"/>
      <c r="F215" s="1"/>
      <c r="G215" s="3"/>
      <c r="Q215" s="3"/>
      <c r="S215" s="3"/>
    </row>
    <row r="216" spans="3:19" ht="12.75" customHeight="1" x14ac:dyDescent="0.2">
      <c r="C216" s="1"/>
      <c r="D216" s="1"/>
      <c r="F216" s="1"/>
      <c r="G216" s="3"/>
      <c r="Q216" s="3"/>
      <c r="S216" s="3"/>
    </row>
    <row r="217" spans="3:19" ht="12.75" customHeight="1" x14ac:dyDescent="0.2">
      <c r="C217" s="1"/>
      <c r="D217" s="1"/>
      <c r="F217" s="1"/>
      <c r="G217" s="3"/>
      <c r="Q217" s="3"/>
      <c r="S217" s="3"/>
    </row>
    <row r="218" spans="3:19" ht="12.75" customHeight="1" x14ac:dyDescent="0.2">
      <c r="C218" s="1"/>
      <c r="D218" s="1"/>
      <c r="F218" s="1"/>
      <c r="G218" s="3"/>
      <c r="Q218" s="3"/>
      <c r="S218" s="3"/>
    </row>
    <row r="219" spans="3:19" ht="12.75" customHeight="1" x14ac:dyDescent="0.2">
      <c r="C219" s="1"/>
      <c r="D219" s="1"/>
      <c r="F219" s="1"/>
      <c r="G219" s="3"/>
      <c r="Q219" s="3"/>
      <c r="S219" s="3"/>
    </row>
    <row r="220" spans="3:19" ht="12.75" customHeight="1" x14ac:dyDescent="0.2">
      <c r="C220" s="1"/>
      <c r="D220" s="1"/>
      <c r="F220" s="1"/>
      <c r="G220" s="3"/>
      <c r="Q220" s="3"/>
      <c r="S220" s="3"/>
    </row>
    <row r="221" spans="3:19" ht="12.75" customHeight="1" x14ac:dyDescent="0.2">
      <c r="C221" s="1"/>
      <c r="D221" s="1"/>
      <c r="F221" s="1"/>
      <c r="G221" s="3"/>
      <c r="Q221" s="3"/>
      <c r="S221" s="3"/>
    </row>
    <row r="222" spans="3:19" ht="12.75" customHeight="1" x14ac:dyDescent="0.2">
      <c r="C222" s="1"/>
      <c r="D222" s="1"/>
      <c r="F222" s="1"/>
      <c r="G222" s="3"/>
      <c r="Q222" s="3"/>
      <c r="S222" s="3"/>
    </row>
    <row r="223" spans="3:19" ht="12.75" customHeight="1" x14ac:dyDescent="0.2">
      <c r="C223" s="1"/>
      <c r="D223" s="1"/>
      <c r="F223" s="1"/>
      <c r="G223" s="3"/>
      <c r="Q223" s="3"/>
      <c r="S223" s="3"/>
    </row>
    <row r="224" spans="3:19" ht="12.75" customHeight="1" x14ac:dyDescent="0.2">
      <c r="C224" s="1"/>
      <c r="D224" s="1"/>
      <c r="F224" s="1"/>
      <c r="G224" s="3"/>
      <c r="Q224" s="3"/>
      <c r="S224" s="3"/>
    </row>
    <row r="225" spans="3:19" ht="12.75" customHeight="1" x14ac:dyDescent="0.2">
      <c r="C225" s="1"/>
      <c r="D225" s="1"/>
      <c r="F225" s="1"/>
      <c r="G225" s="3"/>
      <c r="Q225" s="3"/>
      <c r="S225" s="3"/>
    </row>
    <row r="226" spans="3:19" ht="12.75" customHeight="1" x14ac:dyDescent="0.2">
      <c r="C226" s="1"/>
      <c r="D226" s="1"/>
      <c r="F226" s="1"/>
      <c r="G226" s="3"/>
      <c r="Q226" s="3"/>
      <c r="S226" s="3"/>
    </row>
    <row r="227" spans="3:19" ht="12.75" customHeight="1" x14ac:dyDescent="0.2">
      <c r="C227" s="1"/>
      <c r="D227" s="1"/>
      <c r="F227" s="1"/>
      <c r="G227" s="3"/>
      <c r="Q227" s="3"/>
      <c r="S227" s="3"/>
    </row>
    <row r="228" spans="3:19" ht="12.75" customHeight="1" x14ac:dyDescent="0.2">
      <c r="C228" s="1"/>
      <c r="D228" s="1"/>
      <c r="F228" s="1"/>
      <c r="G228" s="3"/>
      <c r="Q228" s="3"/>
      <c r="S228" s="3"/>
    </row>
    <row r="229" spans="3:19" ht="12.75" customHeight="1" x14ac:dyDescent="0.2">
      <c r="C229" s="1"/>
      <c r="D229" s="1"/>
      <c r="F229" s="1"/>
      <c r="G229" s="3"/>
      <c r="Q229" s="3"/>
      <c r="S229" s="3"/>
    </row>
    <row r="230" spans="3:19" ht="12.75" customHeight="1" x14ac:dyDescent="0.2">
      <c r="C230" s="1"/>
      <c r="D230" s="1"/>
      <c r="F230" s="1"/>
      <c r="G230" s="3"/>
      <c r="Q230" s="3"/>
      <c r="S230" s="3"/>
    </row>
    <row r="231" spans="3:19" ht="12.75" customHeight="1" x14ac:dyDescent="0.2">
      <c r="C231" s="1"/>
      <c r="D231" s="1"/>
      <c r="F231" s="1"/>
      <c r="G231" s="3"/>
      <c r="Q231" s="3"/>
      <c r="S231" s="3"/>
    </row>
    <row r="232" spans="3:19" ht="12.75" customHeight="1" x14ac:dyDescent="0.2">
      <c r="C232" s="1"/>
      <c r="D232" s="1"/>
      <c r="F232" s="1"/>
      <c r="G232" s="3"/>
      <c r="Q232" s="3"/>
      <c r="S232" s="3"/>
    </row>
    <row r="233" spans="3:19" ht="12.75" customHeight="1" x14ac:dyDescent="0.2">
      <c r="C233" s="1"/>
      <c r="D233" s="1"/>
      <c r="F233" s="1"/>
      <c r="G233" s="3"/>
      <c r="Q233" s="3"/>
      <c r="S233" s="3"/>
    </row>
    <row r="234" spans="3:19" ht="12.75" customHeight="1" x14ac:dyDescent="0.2">
      <c r="C234" s="1"/>
      <c r="D234" s="1"/>
      <c r="F234" s="1"/>
      <c r="G234" s="3"/>
      <c r="Q234" s="3"/>
      <c r="S234" s="3"/>
    </row>
    <row r="235" spans="3:19" ht="12.75" customHeight="1" x14ac:dyDescent="0.2">
      <c r="C235" s="1"/>
      <c r="D235" s="1"/>
      <c r="F235" s="1"/>
      <c r="G235" s="3"/>
      <c r="Q235" s="3"/>
      <c r="S235" s="3"/>
    </row>
    <row r="236" spans="3:19" ht="12.75" customHeight="1" x14ac:dyDescent="0.2">
      <c r="C236" s="1"/>
      <c r="D236" s="1"/>
      <c r="F236" s="1"/>
      <c r="G236" s="3"/>
      <c r="Q236" s="3"/>
      <c r="S236" s="3"/>
    </row>
    <row r="237" spans="3:19" ht="12.75" customHeight="1" x14ac:dyDescent="0.2">
      <c r="C237" s="1"/>
      <c r="D237" s="1"/>
      <c r="F237" s="1"/>
      <c r="G237" s="3"/>
      <c r="Q237" s="3"/>
      <c r="S237" s="3"/>
    </row>
    <row r="238" spans="3:19" ht="12.75" customHeight="1" x14ac:dyDescent="0.2">
      <c r="C238" s="1"/>
      <c r="D238" s="1"/>
      <c r="F238" s="1"/>
      <c r="G238" s="3"/>
      <c r="Q238" s="3"/>
      <c r="S238" s="3"/>
    </row>
    <row r="239" spans="3:19" ht="12.75" customHeight="1" x14ac:dyDescent="0.2">
      <c r="C239" s="1"/>
      <c r="D239" s="1"/>
      <c r="F239" s="1"/>
      <c r="G239" s="3"/>
      <c r="Q239" s="3"/>
      <c r="S239" s="3"/>
    </row>
    <row r="240" spans="3:19" ht="12.75" customHeight="1" x14ac:dyDescent="0.2">
      <c r="C240" s="1"/>
      <c r="D240" s="1"/>
      <c r="F240" s="1"/>
      <c r="G240" s="3"/>
      <c r="Q240" s="3"/>
      <c r="S240" s="3"/>
    </row>
    <row r="241" spans="3:19" ht="12.75" customHeight="1" x14ac:dyDescent="0.2">
      <c r="C241" s="1"/>
      <c r="D241" s="1"/>
      <c r="F241" s="1"/>
      <c r="G241" s="3"/>
      <c r="Q241" s="3"/>
      <c r="S241" s="3"/>
    </row>
    <row r="242" spans="3:19" ht="12.75" customHeight="1" x14ac:dyDescent="0.2">
      <c r="C242" s="1"/>
      <c r="D242" s="1"/>
      <c r="F242" s="1"/>
      <c r="G242" s="3"/>
      <c r="Q242" s="3"/>
      <c r="S242" s="3"/>
    </row>
    <row r="243" spans="3:19" ht="12.75" customHeight="1" x14ac:dyDescent="0.2">
      <c r="C243" s="1"/>
      <c r="D243" s="1"/>
      <c r="F243" s="1"/>
      <c r="G243" s="3"/>
      <c r="Q243" s="3"/>
      <c r="S243" s="3"/>
    </row>
    <row r="244" spans="3:19" ht="12.75" customHeight="1" x14ac:dyDescent="0.2">
      <c r="C244" s="1"/>
      <c r="D244" s="1"/>
      <c r="F244" s="1"/>
      <c r="G244" s="3"/>
      <c r="Q244" s="3"/>
      <c r="S244" s="3"/>
    </row>
    <row r="245" spans="3:19" ht="12.75" customHeight="1" x14ac:dyDescent="0.2">
      <c r="C245" s="1"/>
      <c r="D245" s="1"/>
      <c r="F245" s="1"/>
      <c r="G245" s="3"/>
      <c r="Q245" s="3"/>
      <c r="S245" s="3"/>
    </row>
    <row r="246" spans="3:19" ht="12.75" customHeight="1" x14ac:dyDescent="0.2">
      <c r="C246" s="1"/>
      <c r="D246" s="1"/>
      <c r="F246" s="1"/>
      <c r="G246" s="3"/>
      <c r="Q246" s="3"/>
      <c r="S246" s="3"/>
    </row>
    <row r="247" spans="3:19" ht="12.75" customHeight="1" x14ac:dyDescent="0.2">
      <c r="C247" s="1"/>
      <c r="D247" s="1"/>
      <c r="F247" s="1"/>
      <c r="G247" s="3"/>
      <c r="Q247" s="3"/>
      <c r="S247" s="3"/>
    </row>
    <row r="248" spans="3:19" ht="12.75" customHeight="1" x14ac:dyDescent="0.2">
      <c r="C248" s="1"/>
      <c r="D248" s="1"/>
      <c r="F248" s="1"/>
      <c r="G248" s="3"/>
      <c r="Q248" s="3"/>
      <c r="S248" s="3"/>
    </row>
    <row r="249" spans="3:19" ht="12.75" customHeight="1" x14ac:dyDescent="0.2">
      <c r="C249" s="1"/>
      <c r="D249" s="1"/>
      <c r="F249" s="1"/>
      <c r="G249" s="3"/>
      <c r="Q249" s="3"/>
      <c r="S249" s="3"/>
    </row>
    <row r="250" spans="3:19" ht="12.75" customHeight="1" x14ac:dyDescent="0.2">
      <c r="C250" s="1"/>
      <c r="D250" s="1"/>
      <c r="F250" s="1"/>
      <c r="G250" s="3"/>
      <c r="Q250" s="3"/>
      <c r="S250" s="3"/>
    </row>
    <row r="251" spans="3:19" ht="12.75" customHeight="1" x14ac:dyDescent="0.2">
      <c r="C251" s="1"/>
      <c r="D251" s="1"/>
      <c r="F251" s="1"/>
      <c r="G251" s="3"/>
      <c r="Q251" s="3"/>
      <c r="S251" s="3"/>
    </row>
    <row r="252" spans="3:19" ht="12.75" customHeight="1" x14ac:dyDescent="0.2">
      <c r="C252" s="1"/>
      <c r="D252" s="1"/>
      <c r="F252" s="1"/>
      <c r="G252" s="3"/>
      <c r="Q252" s="3"/>
      <c r="S252" s="3"/>
    </row>
    <row r="253" spans="3:19" ht="12.75" customHeight="1" x14ac:dyDescent="0.2">
      <c r="C253" s="1"/>
      <c r="D253" s="1"/>
      <c r="F253" s="1"/>
      <c r="G253" s="6"/>
    </row>
    <row r="254" spans="3:19" ht="12.75" customHeight="1" x14ac:dyDescent="0.2">
      <c r="C254" s="1"/>
      <c r="D254" s="1"/>
      <c r="F254" s="1"/>
      <c r="G254" s="6"/>
    </row>
    <row r="255" spans="3:19" ht="12.75" customHeight="1" x14ac:dyDescent="0.2">
      <c r="C255" s="1"/>
      <c r="D255" s="1"/>
      <c r="F255" s="1"/>
      <c r="G255" s="6"/>
    </row>
    <row r="256" spans="3:19" ht="12.75" customHeight="1" x14ac:dyDescent="0.2">
      <c r="C256" s="1"/>
      <c r="D256" s="1"/>
      <c r="F256" s="1"/>
      <c r="G256" s="6"/>
    </row>
    <row r="257" spans="3:19" ht="12.75" customHeight="1" x14ac:dyDescent="0.2">
      <c r="C257" s="1"/>
      <c r="D257" s="1"/>
      <c r="F257" s="1"/>
      <c r="G257" s="6"/>
    </row>
    <row r="258" spans="3:19" ht="12.75" customHeight="1" x14ac:dyDescent="0.2">
      <c r="C258" s="1"/>
      <c r="D258" s="1"/>
      <c r="F258" s="1"/>
      <c r="G258" s="6"/>
      <c r="P258" s="1"/>
      <c r="Q258" s="1"/>
      <c r="R258" s="1"/>
      <c r="S258" s="1"/>
    </row>
    <row r="259" spans="3:19" ht="12.75" customHeight="1" x14ac:dyDescent="0.2">
      <c r="C259" s="1"/>
      <c r="D259" s="1"/>
      <c r="F259" s="1"/>
      <c r="G259" s="6"/>
      <c r="P259" s="1"/>
      <c r="Q259" s="1"/>
      <c r="R259" s="1"/>
      <c r="S259" s="1"/>
    </row>
    <row r="260" spans="3:19" ht="12.75" customHeight="1" x14ac:dyDescent="0.2">
      <c r="C260" s="1"/>
      <c r="D260" s="1"/>
      <c r="F260" s="1"/>
      <c r="G260" s="6"/>
      <c r="P260" s="1"/>
      <c r="Q260" s="1"/>
      <c r="R260" s="1"/>
      <c r="S260" s="1"/>
    </row>
    <row r="261" spans="3:19" ht="12.75" customHeight="1" x14ac:dyDescent="0.2">
      <c r="C261" s="1"/>
      <c r="D261" s="1"/>
      <c r="F261" s="1"/>
      <c r="G261" s="6"/>
      <c r="P261" s="1"/>
      <c r="Q261" s="1"/>
      <c r="R261" s="1"/>
      <c r="S261" s="1"/>
    </row>
    <row r="262" spans="3:19" ht="12.75" customHeight="1" x14ac:dyDescent="0.2">
      <c r="C262" s="1"/>
      <c r="D262" s="1"/>
      <c r="F262" s="1"/>
      <c r="G262" s="6"/>
      <c r="P262" s="1"/>
      <c r="Q262" s="1"/>
      <c r="R262" s="1"/>
      <c r="S262" s="1"/>
    </row>
    <row r="263" spans="3:19" ht="12.75" customHeight="1" x14ac:dyDescent="0.2">
      <c r="C263" s="1"/>
      <c r="D263" s="1"/>
      <c r="F263" s="1"/>
      <c r="G263" s="6"/>
      <c r="P263" s="1"/>
      <c r="Q263" s="1"/>
      <c r="R263" s="1"/>
      <c r="S263" s="1"/>
    </row>
    <row r="264" spans="3:19" ht="12.75" customHeight="1" x14ac:dyDescent="0.2">
      <c r="C264" s="1"/>
      <c r="D264" s="1"/>
      <c r="F264" s="1"/>
      <c r="G264" s="6"/>
      <c r="P264" s="1"/>
      <c r="Q264" s="1"/>
      <c r="R264" s="1"/>
      <c r="S264" s="1"/>
    </row>
    <row r="265" spans="3:19" ht="12.75" customHeight="1" x14ac:dyDescent="0.2">
      <c r="C265" s="1"/>
      <c r="D265" s="1"/>
      <c r="F265" s="1"/>
      <c r="G265" s="6"/>
      <c r="P265" s="1"/>
      <c r="Q265" s="1"/>
      <c r="R265" s="1"/>
      <c r="S265" s="1"/>
    </row>
    <row r="266" spans="3:19" ht="12.75" customHeight="1" x14ac:dyDescent="0.2">
      <c r="C266" s="1"/>
      <c r="D266" s="1"/>
      <c r="F266" s="1"/>
      <c r="G266" s="6"/>
      <c r="P266" s="1"/>
      <c r="Q266" s="1"/>
      <c r="R266" s="1"/>
      <c r="S266" s="1"/>
    </row>
    <row r="267" spans="3:19" ht="12.75" customHeight="1" x14ac:dyDescent="0.2">
      <c r="C267" s="1"/>
      <c r="D267" s="1"/>
      <c r="F267" s="1"/>
      <c r="G267" s="6"/>
      <c r="P267" s="1"/>
      <c r="Q267" s="1"/>
      <c r="R267" s="1"/>
      <c r="S267" s="1"/>
    </row>
    <row r="268" spans="3:19" ht="12.75" customHeight="1" x14ac:dyDescent="0.2">
      <c r="C268" s="1"/>
      <c r="D268" s="1"/>
      <c r="F268" s="1"/>
      <c r="G268" s="6"/>
      <c r="P268" s="1"/>
      <c r="Q268" s="1"/>
      <c r="R268" s="1"/>
      <c r="S268" s="1"/>
    </row>
    <row r="269" spans="3:19" ht="12.75" customHeight="1" x14ac:dyDescent="0.2">
      <c r="C269" s="1"/>
      <c r="D269" s="1"/>
      <c r="F269" s="1"/>
      <c r="G269" s="6"/>
      <c r="P269" s="1"/>
      <c r="Q269" s="1"/>
      <c r="R269" s="1"/>
      <c r="S269" s="1"/>
    </row>
    <row r="270" spans="3:19" ht="12.75" customHeight="1" x14ac:dyDescent="0.2">
      <c r="C270" s="1"/>
      <c r="D270" s="1"/>
      <c r="F270" s="1"/>
      <c r="G270" s="6"/>
      <c r="P270" s="1"/>
      <c r="Q270" s="1"/>
      <c r="R270" s="1"/>
      <c r="S270" s="1"/>
    </row>
    <row r="271" spans="3:19" ht="12.75" customHeight="1" x14ac:dyDescent="0.2">
      <c r="C271" s="1"/>
      <c r="D271" s="1"/>
      <c r="F271" s="1"/>
      <c r="G271" s="6"/>
      <c r="P271" s="1"/>
      <c r="Q271" s="1"/>
      <c r="R271" s="1"/>
      <c r="S271" s="1"/>
    </row>
    <row r="272" spans="3:19" ht="12.75" customHeight="1" x14ac:dyDescent="0.2">
      <c r="C272" s="1"/>
      <c r="D272" s="1"/>
      <c r="F272" s="1"/>
      <c r="G272" s="6"/>
      <c r="P272" s="1"/>
      <c r="Q272" s="1"/>
      <c r="R272" s="1"/>
      <c r="S272" s="1"/>
    </row>
    <row r="273" spans="3:19" ht="12.75" customHeight="1" x14ac:dyDescent="0.2">
      <c r="C273" s="1"/>
      <c r="D273" s="1"/>
      <c r="F273" s="1"/>
      <c r="G273" s="6"/>
      <c r="P273" s="1"/>
      <c r="Q273" s="1"/>
      <c r="R273" s="1"/>
      <c r="S273" s="1"/>
    </row>
    <row r="274" spans="3:19" ht="12.75" customHeight="1" x14ac:dyDescent="0.2">
      <c r="C274" s="1"/>
      <c r="D274" s="1"/>
      <c r="F274" s="1"/>
      <c r="G274" s="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2.75" customHeight="1" x14ac:dyDescent="0.2">
      <c r="C275" s="1"/>
      <c r="D275" s="1"/>
      <c r="F275" s="1"/>
      <c r="G275" s="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2.75" customHeight="1" x14ac:dyDescent="0.2">
      <c r="C276" s="1"/>
      <c r="D276" s="1"/>
      <c r="F276" s="1"/>
      <c r="G276" s="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2.75" customHeight="1" x14ac:dyDescent="0.2">
      <c r="C277" s="1"/>
      <c r="D277" s="1"/>
      <c r="F277" s="1"/>
      <c r="G277" s="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2.75" customHeight="1" x14ac:dyDescent="0.2">
      <c r="C278" s="1"/>
      <c r="D278" s="1"/>
      <c r="F278" s="1"/>
      <c r="G278" s="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2.75" customHeight="1" x14ac:dyDescent="0.2">
      <c r="C279" s="1"/>
      <c r="D279" s="1"/>
      <c r="F279" s="1"/>
      <c r="G279" s="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2.75" customHeight="1" x14ac:dyDescent="0.2">
      <c r="C280" s="1"/>
      <c r="D280" s="1"/>
      <c r="F280" s="1"/>
      <c r="G280" s="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2.75" customHeight="1" x14ac:dyDescent="0.2">
      <c r="C281" s="1"/>
      <c r="D281" s="1"/>
      <c r="F281" s="1"/>
      <c r="G281" s="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2.75" customHeight="1" x14ac:dyDescent="0.2">
      <c r="C282" s="1"/>
      <c r="D282" s="1"/>
      <c r="F282" s="1"/>
      <c r="G282" s="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2.75" customHeight="1" x14ac:dyDescent="0.2">
      <c r="C283" s="1"/>
      <c r="D283" s="1"/>
      <c r="F283" s="1"/>
      <c r="G283" s="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2.75" customHeight="1" x14ac:dyDescent="0.2">
      <c r="C284" s="1"/>
      <c r="D284" s="1"/>
      <c r="F284" s="1"/>
      <c r="G284" s="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2.75" customHeight="1" x14ac:dyDescent="0.2">
      <c r="C285" s="1"/>
      <c r="D285" s="1"/>
      <c r="F285" s="1"/>
      <c r="G285" s="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2.75" customHeight="1" x14ac:dyDescent="0.2">
      <c r="C286" s="1"/>
      <c r="D286" s="1"/>
      <c r="F286" s="1"/>
      <c r="G286" s="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2.75" customHeight="1" x14ac:dyDescent="0.2">
      <c r="C287" s="1"/>
      <c r="D287" s="1"/>
      <c r="F287" s="1"/>
      <c r="G287" s="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2.75" customHeight="1" x14ac:dyDescent="0.2">
      <c r="C288" s="1"/>
      <c r="D288" s="1"/>
      <c r="F288" s="1"/>
      <c r="G288" s="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2.75" customHeight="1" x14ac:dyDescent="0.2">
      <c r="C289" s="1"/>
      <c r="D289" s="1"/>
      <c r="F289" s="1"/>
      <c r="G289" s="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2.75" customHeight="1" x14ac:dyDescent="0.2">
      <c r="C290" s="1"/>
      <c r="D290" s="1"/>
      <c r="F290" s="1"/>
      <c r="G290" s="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2.75" customHeight="1" x14ac:dyDescent="0.2">
      <c r="C291" s="1"/>
      <c r="D291" s="1"/>
      <c r="F291" s="1"/>
      <c r="G291" s="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2.75" customHeight="1" x14ac:dyDescent="0.2">
      <c r="C292" s="1"/>
      <c r="D292" s="1"/>
      <c r="F292" s="1"/>
      <c r="G292" s="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2.75" customHeight="1" x14ac:dyDescent="0.2">
      <c r="C293" s="1"/>
      <c r="D293" s="1"/>
      <c r="F293" s="1"/>
      <c r="G293" s="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2.75" customHeight="1" x14ac:dyDescent="0.2">
      <c r="C294" s="1"/>
      <c r="D294" s="1"/>
      <c r="F294" s="1"/>
      <c r="G294" s="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2.75" customHeight="1" x14ac:dyDescent="0.2">
      <c r="C295" s="1"/>
      <c r="D295" s="1"/>
      <c r="F295" s="1"/>
      <c r="G295" s="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2.75" customHeight="1" x14ac:dyDescent="0.2">
      <c r="C296" s="1"/>
      <c r="D296" s="1"/>
      <c r="F296" s="1"/>
      <c r="G296" s="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2.75" customHeight="1" x14ac:dyDescent="0.2">
      <c r="C297" s="1"/>
      <c r="D297" s="1"/>
      <c r="F297" s="1"/>
      <c r="G297" s="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2.75" customHeight="1" x14ac:dyDescent="0.2">
      <c r="C298" s="1"/>
      <c r="D298" s="1"/>
      <c r="F298" s="1"/>
      <c r="G298" s="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2.75" customHeight="1" x14ac:dyDescent="0.2">
      <c r="C299" s="1"/>
      <c r="D299" s="1"/>
      <c r="F299" s="1"/>
      <c r="G299" s="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2.75" customHeight="1" x14ac:dyDescent="0.2">
      <c r="C300" s="1"/>
      <c r="D300" s="1"/>
      <c r="F300" s="1"/>
      <c r="G300" s="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2.75" customHeight="1" x14ac:dyDescent="0.2">
      <c r="C301" s="1"/>
      <c r="D301" s="1"/>
      <c r="F301" s="1"/>
      <c r="G301" s="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2.75" customHeight="1" x14ac:dyDescent="0.2">
      <c r="C302" s="1"/>
      <c r="D302" s="1"/>
      <c r="F302" s="1"/>
      <c r="G302" s="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2.75" customHeight="1" x14ac:dyDescent="0.2">
      <c r="C303" s="1"/>
      <c r="D303" s="1"/>
      <c r="F303" s="1"/>
      <c r="G303" s="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2.75" customHeight="1" x14ac:dyDescent="0.2">
      <c r="C304" s="1"/>
      <c r="D304" s="1"/>
      <c r="F304" s="1"/>
      <c r="G304" s="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2.75" customHeight="1" x14ac:dyDescent="0.2">
      <c r="C305" s="1"/>
      <c r="D305" s="1"/>
      <c r="F305" s="1"/>
      <c r="G305" s="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2.75" customHeight="1" x14ac:dyDescent="0.2">
      <c r="C306" s="1"/>
      <c r="D306" s="1"/>
      <c r="F306" s="1"/>
      <c r="G306" s="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2.75" customHeight="1" x14ac:dyDescent="0.2">
      <c r="C307" s="1"/>
      <c r="D307" s="1"/>
      <c r="F307" s="1"/>
      <c r="G307" s="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2.75" customHeight="1" x14ac:dyDescent="0.2">
      <c r="C308" s="1"/>
      <c r="D308" s="1"/>
      <c r="F308" s="1"/>
      <c r="G308" s="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2.75" customHeight="1" x14ac:dyDescent="0.2">
      <c r="C309" s="1"/>
      <c r="D309" s="1"/>
      <c r="F309" s="1"/>
      <c r="G309" s="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2.75" customHeight="1" x14ac:dyDescent="0.2">
      <c r="C310" s="1"/>
      <c r="D310" s="1"/>
      <c r="F310" s="1"/>
      <c r="G310" s="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2.75" customHeight="1" x14ac:dyDescent="0.2">
      <c r="C311" s="1"/>
      <c r="D311" s="1"/>
      <c r="F311" s="1"/>
      <c r="G311" s="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2.75" customHeight="1" x14ac:dyDescent="0.2">
      <c r="C312" s="1"/>
      <c r="D312" s="1"/>
      <c r="F312" s="1"/>
      <c r="G312" s="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2.75" customHeight="1" x14ac:dyDescent="0.2">
      <c r="C313" s="1"/>
      <c r="D313" s="1"/>
      <c r="F313" s="1"/>
      <c r="G313" s="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2.75" customHeight="1" x14ac:dyDescent="0.2">
      <c r="C314" s="1"/>
      <c r="D314" s="1"/>
      <c r="F314" s="1"/>
      <c r="G314" s="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2.75" customHeight="1" x14ac:dyDescent="0.2">
      <c r="C315" s="1"/>
      <c r="D315" s="1"/>
      <c r="F315" s="1"/>
      <c r="G315" s="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2.75" customHeight="1" x14ac:dyDescent="0.2">
      <c r="C316" s="1"/>
      <c r="D316" s="1"/>
      <c r="F316" s="1"/>
      <c r="G316" s="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2.75" customHeight="1" x14ac:dyDescent="0.2">
      <c r="C317" s="1"/>
      <c r="D317" s="1"/>
      <c r="F317" s="1"/>
      <c r="G317" s="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2.75" customHeight="1" x14ac:dyDescent="0.2">
      <c r="C318" s="1"/>
      <c r="D318" s="1"/>
      <c r="F318" s="1"/>
      <c r="G318" s="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2.75" customHeight="1" x14ac:dyDescent="0.2">
      <c r="C319" s="1"/>
      <c r="D319" s="1"/>
      <c r="F319" s="1"/>
      <c r="G319" s="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0630B-63B6-409D-A208-C9DC42530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9D642B9-63F9-4D60-AB42-48B294D3512E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497B4F-DE4A-4E0D-8385-5147A03BDBC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C8BA060-2350-4DD9-991C-16DA24721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SAUT</vt:lpstr>
      <vt:lpstr>Sheet1</vt:lpstr>
      <vt:lpstr>SAUT!Print_Area</vt:lpstr>
      <vt:lpstr>SAUT!Print_Titles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SAUT 2015-17</dc:title>
  <dc:creator>CharletteM</dc:creator>
  <cp:lastModifiedBy>Tara Smith</cp:lastModifiedBy>
  <cp:lastPrinted>2016-03-09T21:47:31Z</cp:lastPrinted>
  <dcterms:created xsi:type="dcterms:W3CDTF">2011-09-01T22:57:05Z</dcterms:created>
  <dcterms:modified xsi:type="dcterms:W3CDTF">2016-03-11T22:12:48Z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