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9-21 ps\Form A's for Website\"/>
    </mc:Choice>
  </mc:AlternateContent>
  <bookViews>
    <workbookView xWindow="0" yWindow="0" windowWidth="20730" windowHeight="11760"/>
  </bookViews>
  <sheets>
    <sheet name="SAUT" sheetId="1" r:id="rId1"/>
    <sheet name="Sheet1" sheetId="2" r:id="rId2"/>
  </sheets>
  <definedNames>
    <definedName name="_xlnm.Print_Area" localSheetId="0">SAUT!$A$1:$S$172</definedName>
    <definedName name="_xlnm.Print_Titles" localSheetId="0">SAUT!$1:$8</definedName>
    <definedName name="Z_1737B9CC_9FB4_11D4_8459_00E0B8102410_.wvu.PrintTitles" localSheetId="0" hidden="1">SAUT!#REF!</definedName>
    <definedName name="Z_3C0F15D9_A43A_11D4_9395_00E0B8158E4E_.wvu.PrintTitles" localSheetId="0" hidden="1">SAUT!#REF!</definedName>
    <definedName name="Z_3C8631AC_BCA8_4A20_9C0D_C8E736284F3B_.wvu.Cols" localSheetId="0" hidden="1">SAUT!#REF!</definedName>
    <definedName name="Z_92FEB3C6_DD8F_4163_8ED8_C63D03E58AB3_.wvu.PrintArea" localSheetId="0" hidden="1">SAUT!$A$12:$F$84</definedName>
    <definedName name="Z_92FEB3C6_DD8F_4163_8ED8_C63D03E58AB3_.wvu.PrintTitles" localSheetId="0" hidden="1">SAUT!#REF!</definedName>
  </definedNames>
  <calcPr calcId="162913"/>
</workbook>
</file>

<file path=xl/calcChain.xml><?xml version="1.0" encoding="utf-8"?>
<calcChain xmlns="http://schemas.openxmlformats.org/spreadsheetml/2006/main">
  <c r="R167" i="1" l="1"/>
  <c r="R169" i="1" s="1"/>
  <c r="P167" i="1"/>
  <c r="N167" i="1"/>
  <c r="N169" i="1" s="1"/>
  <c r="L167" i="1"/>
  <c r="L169" i="1" s="1"/>
  <c r="J167" i="1"/>
  <c r="J169" i="1" s="1"/>
  <c r="H167" i="1"/>
  <c r="F167" i="1"/>
  <c r="F169" i="1" s="1"/>
  <c r="R158" i="1"/>
  <c r="P158" i="1"/>
  <c r="P169" i="1" s="1"/>
  <c r="N158" i="1"/>
  <c r="L158" i="1"/>
  <c r="J158" i="1"/>
  <c r="H158" i="1"/>
  <c r="H169" i="1" s="1"/>
  <c r="F158" i="1"/>
  <c r="R152" i="1"/>
  <c r="P152" i="1"/>
  <c r="N152" i="1"/>
  <c r="L152" i="1"/>
  <c r="J152" i="1"/>
  <c r="H152" i="1"/>
  <c r="F152" i="1"/>
  <c r="R144" i="1"/>
  <c r="P144" i="1"/>
  <c r="N144" i="1"/>
  <c r="L144" i="1"/>
  <c r="J144" i="1"/>
  <c r="H144" i="1"/>
  <c r="F144" i="1"/>
  <c r="R136" i="1"/>
  <c r="P136" i="1"/>
  <c r="N136" i="1"/>
  <c r="R134" i="1"/>
  <c r="P134" i="1"/>
  <c r="N134" i="1"/>
  <c r="L134" i="1"/>
  <c r="L136" i="1" s="1"/>
  <c r="J134" i="1"/>
  <c r="J136" i="1" s="1"/>
  <c r="H134" i="1"/>
  <c r="H136" i="1" s="1"/>
  <c r="F134" i="1"/>
  <c r="F136" i="1" s="1"/>
  <c r="R126" i="1"/>
  <c r="P126" i="1"/>
  <c r="N126" i="1"/>
  <c r="L126" i="1"/>
  <c r="J126" i="1"/>
  <c r="H126" i="1"/>
  <c r="F126" i="1"/>
  <c r="R116" i="1"/>
  <c r="P116" i="1"/>
  <c r="N116" i="1"/>
  <c r="L116" i="1"/>
  <c r="J116" i="1"/>
  <c r="H116" i="1"/>
  <c r="F116" i="1"/>
  <c r="R106" i="1"/>
  <c r="R108" i="1" s="1"/>
  <c r="P106" i="1"/>
  <c r="N106" i="1"/>
  <c r="L106" i="1"/>
  <c r="J106" i="1"/>
  <c r="H106" i="1"/>
  <c r="H108" i="1" s="1"/>
  <c r="F106" i="1"/>
  <c r="R99" i="1"/>
  <c r="P99" i="1"/>
  <c r="N99" i="1"/>
  <c r="L99" i="1"/>
  <c r="J99" i="1"/>
  <c r="J108" i="1" s="1"/>
  <c r="H99" i="1"/>
  <c r="F99" i="1"/>
  <c r="F108" i="1" s="1"/>
  <c r="R93" i="1"/>
  <c r="P93" i="1"/>
  <c r="N93" i="1"/>
  <c r="L93" i="1"/>
  <c r="J93" i="1"/>
  <c r="H93" i="1"/>
  <c r="F93" i="1"/>
  <c r="H79" i="1"/>
  <c r="J79" i="1"/>
  <c r="P79" i="1"/>
  <c r="R79" i="1"/>
  <c r="H85" i="1"/>
  <c r="J85" i="1"/>
  <c r="P85" i="1"/>
  <c r="R85" i="1"/>
  <c r="N85" i="1"/>
  <c r="L85" i="1"/>
  <c r="F85" i="1"/>
  <c r="N79" i="1"/>
  <c r="L79" i="1"/>
  <c r="F79" i="1"/>
  <c r="R73" i="1"/>
  <c r="P73" i="1"/>
  <c r="N73" i="1"/>
  <c r="L73" i="1"/>
  <c r="J73" i="1"/>
  <c r="H73" i="1"/>
  <c r="F73" i="1"/>
  <c r="R38" i="1"/>
  <c r="P38" i="1"/>
  <c r="N38" i="1"/>
  <c r="L38" i="1"/>
  <c r="J38" i="1"/>
  <c r="H38" i="1"/>
  <c r="F38" i="1"/>
  <c r="N108" i="1" l="1"/>
  <c r="L108" i="1"/>
  <c r="P108" i="1"/>
  <c r="N171" i="1"/>
  <c r="P171" i="1"/>
  <c r="M23" i="1"/>
  <c r="O23" i="1" s="1"/>
  <c r="M14" i="1"/>
  <c r="O14" i="1" s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1" i="1"/>
  <c r="O21" i="1" s="1"/>
  <c r="M22" i="1"/>
  <c r="O22" i="1" s="1"/>
  <c r="M24" i="1"/>
  <c r="O24" i="1" s="1"/>
  <c r="M25" i="1"/>
  <c r="O25" i="1" s="1"/>
  <c r="M26" i="1"/>
  <c r="O26" i="1" s="1"/>
  <c r="M27" i="1"/>
  <c r="O27" i="1" s="1"/>
  <c r="M28" i="1"/>
  <c r="O28" i="1" s="1"/>
  <c r="M29" i="1"/>
  <c r="O29" i="1" s="1"/>
  <c r="M30" i="1"/>
  <c r="O30" i="1" s="1"/>
  <c r="M31" i="1"/>
  <c r="O31" i="1" s="1"/>
  <c r="M32" i="1"/>
  <c r="O32" i="1" s="1"/>
  <c r="M33" i="1"/>
  <c r="O33" i="1" s="1"/>
  <c r="M34" i="1"/>
  <c r="O34" i="1" s="1"/>
  <c r="M35" i="1"/>
  <c r="O35" i="1" s="1"/>
  <c r="M36" i="1"/>
  <c r="O36" i="1" s="1"/>
  <c r="M37" i="1"/>
  <c r="O37" i="1" s="1"/>
  <c r="M77" i="1"/>
  <c r="O77" i="1" s="1"/>
  <c r="M78" i="1"/>
  <c r="O78" i="1" s="1"/>
  <c r="M83" i="1"/>
  <c r="O83" i="1" s="1"/>
  <c r="M84" i="1"/>
  <c r="O84" i="1" s="1"/>
  <c r="M91" i="1"/>
  <c r="O91" i="1" s="1"/>
  <c r="M92" i="1"/>
  <c r="O92" i="1" s="1"/>
  <c r="M97" i="1"/>
  <c r="O97" i="1" s="1"/>
  <c r="M98" i="1"/>
  <c r="O98" i="1" s="1"/>
  <c r="M114" i="1"/>
  <c r="O114" i="1" s="1"/>
  <c r="M115" i="1"/>
  <c r="O115" i="1" s="1"/>
  <c r="M130" i="1"/>
  <c r="O130" i="1" s="1"/>
  <c r="M131" i="1"/>
  <c r="O131" i="1" s="1"/>
  <c r="M132" i="1"/>
  <c r="O132" i="1" s="1"/>
  <c r="M133" i="1"/>
  <c r="O133" i="1" s="1"/>
  <c r="M142" i="1"/>
  <c r="O142" i="1" s="1"/>
  <c r="M143" i="1"/>
  <c r="O143" i="1" s="1"/>
  <c r="M156" i="1"/>
  <c r="O156" i="1" s="1"/>
  <c r="M157" i="1"/>
  <c r="O157" i="1" s="1"/>
  <c r="M166" i="1"/>
  <c r="O166" i="1" s="1"/>
  <c r="F171" i="1" l="1"/>
  <c r="R171" i="1"/>
  <c r="J171" i="1"/>
  <c r="H171" i="1"/>
  <c r="L171" i="1"/>
</calcChain>
</file>

<file path=xl/sharedStrings.xml><?xml version="1.0" encoding="utf-8"?>
<sst xmlns="http://schemas.openxmlformats.org/spreadsheetml/2006/main" count="353" uniqueCount="163">
  <si>
    <t>TOTAL SAUT</t>
  </si>
  <si>
    <t>SUBTOTAL ECC</t>
  </si>
  <si>
    <t>TOTAL</t>
  </si>
  <si>
    <t>Stwd. Solid Waste Trng. Inst. Coor.</t>
  </si>
  <si>
    <t>ACADEMIC POSITION</t>
  </si>
  <si>
    <t>TWELVE MONTH EDUCATIONAL AND GENERAL</t>
  </si>
  <si>
    <t>PURSUANT TO ACT 1850 OF 2005</t>
  </si>
  <si>
    <t>STATEWIDE SOLID WASTE PROGRAM</t>
  </si>
  <si>
    <t>ENVIRONMENTAL CONTROL CENTER</t>
  </si>
  <si>
    <t>Part-Time Faculty</t>
  </si>
  <si>
    <t>Faculty</t>
  </si>
  <si>
    <t>ACADEMIC POSITIONS</t>
  </si>
  <si>
    <t>Assistant Director for Training</t>
  </si>
  <si>
    <t>Director</t>
  </si>
  <si>
    <t>ADMINISTRATIVE POSITIONS</t>
  </si>
  <si>
    <t>SUBTOTAL FTA</t>
  </si>
  <si>
    <t>Satellite Center Coordinator</t>
  </si>
  <si>
    <t>Deputy Director</t>
  </si>
  <si>
    <t>FIRE TRAINING ACADEMY</t>
  </si>
  <si>
    <t>Director of Adult Education</t>
  </si>
  <si>
    <t>Academic Counselor</t>
  </si>
  <si>
    <t>Director, SAUT Career Academy</t>
  </si>
  <si>
    <t>CAREER ACADEMY</t>
  </si>
  <si>
    <t>NINE MONTH EDUCATIONAL AND GENERAL</t>
  </si>
  <si>
    <t>Librarian</t>
  </si>
  <si>
    <t>Division Chairperson</t>
  </si>
  <si>
    <t>Communications Coordinator</t>
  </si>
  <si>
    <t>Dir.of Student Activities/Org.</t>
  </si>
  <si>
    <t>Assistant to the Chancellor</t>
  </si>
  <si>
    <t>Director of Special Programs</t>
  </si>
  <si>
    <t>Director of Admissions</t>
  </si>
  <si>
    <t>Director of Physical Plant</t>
  </si>
  <si>
    <t>Director of Development</t>
  </si>
  <si>
    <t>Controller</t>
  </si>
  <si>
    <t>Director of Computer Services</t>
  </si>
  <si>
    <t>Director of Student Financial Aid</t>
  </si>
  <si>
    <t>Registrar</t>
  </si>
  <si>
    <t>Counselor</t>
  </si>
  <si>
    <t>Director of Institutional Research</t>
  </si>
  <si>
    <t>Chief Planning &amp; Assessment Officer</t>
  </si>
  <si>
    <t>Vice-Chan. for Dev. &amp; Ext. Ed.</t>
  </si>
  <si>
    <t>Vice-Chan. for Student Services</t>
  </si>
  <si>
    <t>Vice-Chan. for Finance</t>
  </si>
  <si>
    <t>Vice-Chan. for Instruction</t>
  </si>
  <si>
    <t>SOUTHERN ARKANSAS UNIVERSITY TECH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</si>
  <si>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</si>
  <si>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</si>
  <si>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</si>
  <si>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</si>
  <si>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</si>
  <si>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</si>
  <si>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</si>
  <si>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</si>
  <si>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</si>
  <si>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</si>
  <si>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</si>
  <si>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</si>
  <si>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</si>
  <si>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</si>
  <si>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</si>
  <si>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</si>
  <si>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</si>
  <si>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Project/Program Manager</t>
  </si>
  <si>
    <t>Chancellor, SAUT</t>
  </si>
  <si>
    <t>Director of Cont. Ed/Business Outreach</t>
  </si>
  <si>
    <t>Vice-Chan. for Information Tech</t>
  </si>
  <si>
    <t>SUBTOTAL SAUT (FORMULA)</t>
  </si>
  <si>
    <t>Director of Human Resources</t>
  </si>
  <si>
    <t>2017-18</t>
  </si>
  <si>
    <t>2018-19</t>
  </si>
  <si>
    <t>HIGHER EDUCATION PERSONAL SERVICES RECOMMENDATIONS FOR THE 2019-21 BIENNIUM</t>
  </si>
  <si>
    <t>2019-20</t>
  </si>
  <si>
    <t>2020-21</t>
  </si>
  <si>
    <t>CLASSIFIED POSITIONS</t>
  </si>
  <si>
    <t>D063C</t>
  </si>
  <si>
    <t>Computer Support Specialist</t>
  </si>
  <si>
    <t>GRADE C119</t>
  </si>
  <si>
    <t>A065C</t>
  </si>
  <si>
    <t>Payroll Services Coordinator</t>
  </si>
  <si>
    <t>A074C</t>
  </si>
  <si>
    <t>Fiscal Support Supervisor</t>
  </si>
  <si>
    <t>GRADE C118</t>
  </si>
  <si>
    <t>A072C</t>
  </si>
  <si>
    <t>Research and Statistics Manager</t>
  </si>
  <si>
    <t>S017C</t>
  </si>
  <si>
    <t>Maintenance Coordinator</t>
  </si>
  <si>
    <t>GRADE C117</t>
  </si>
  <si>
    <t>A082C</t>
  </si>
  <si>
    <t>Accountant II</t>
  </si>
  <si>
    <t>T051C</t>
  </si>
  <si>
    <t>HE Public Safety Supervisor</t>
  </si>
  <si>
    <t>V014C</t>
  </si>
  <si>
    <t>Buyer</t>
  </si>
  <si>
    <t>GRADE C116</t>
  </si>
  <si>
    <t>T055C</t>
  </si>
  <si>
    <t>Public Safety Officer</t>
  </si>
  <si>
    <t>D075C</t>
  </si>
  <si>
    <t>Software Support Specialist</t>
  </si>
  <si>
    <t>C035C</t>
  </si>
  <si>
    <t>Assistant Registrar</t>
  </si>
  <si>
    <t>GRADE C115</t>
  </si>
  <si>
    <t>D079C</t>
  </si>
  <si>
    <t>Computer Support Technician</t>
  </si>
  <si>
    <t>G207C</t>
  </si>
  <si>
    <t>Financial Aid Analyst</t>
  </si>
  <si>
    <t>A090C</t>
  </si>
  <si>
    <t>Payroll Services Specialist</t>
  </si>
  <si>
    <t>S031C</t>
  </si>
  <si>
    <t>Skilled Tradesman</t>
  </si>
  <si>
    <t>D084C</t>
  </si>
  <si>
    <t>Computer Operator</t>
  </si>
  <si>
    <t>GRADE C114</t>
  </si>
  <si>
    <t>A093C</t>
  </si>
  <si>
    <t>Statistician</t>
  </si>
  <si>
    <t>R036C</t>
  </si>
  <si>
    <t>Human Resources Specialist</t>
  </si>
  <si>
    <t>GRADE C113</t>
  </si>
  <si>
    <t xml:space="preserve">C056C </t>
  </si>
  <si>
    <t>Administrative Specialist III</t>
  </si>
  <si>
    <t>GRADE C112</t>
  </si>
  <si>
    <t>M074C</t>
  </si>
  <si>
    <t>Residential Advisor</t>
  </si>
  <si>
    <t>GRADE C111</t>
  </si>
  <si>
    <t>D091C</t>
  </si>
  <si>
    <t>Computer Lab Technician</t>
  </si>
  <si>
    <t>GRADE C110</t>
  </si>
  <si>
    <t>V025C</t>
  </si>
  <si>
    <t>Warehouse Specialist</t>
  </si>
  <si>
    <t>S057C</t>
  </si>
  <si>
    <t>Landscape Specialist</t>
  </si>
  <si>
    <t>C069C</t>
  </si>
  <si>
    <t>Library Technician</t>
  </si>
  <si>
    <t>GRADE C109</t>
  </si>
  <si>
    <t>C071C</t>
  </si>
  <si>
    <t>Admissions Analyst</t>
  </si>
  <si>
    <t>C073C</t>
  </si>
  <si>
    <t>Administrative Specialist II</t>
  </si>
  <si>
    <t>S065C</t>
  </si>
  <si>
    <t>Maintenance Assistant</t>
  </si>
  <si>
    <t>GRADE C108</t>
  </si>
  <si>
    <t>C087C</t>
  </si>
  <si>
    <t>Administrative Specialist I</t>
  </si>
  <si>
    <t>GRADE C106</t>
  </si>
  <si>
    <t>S081C</t>
  </si>
  <si>
    <t>Apprentice Tradesman</t>
  </si>
  <si>
    <t>GRADE C105</t>
  </si>
  <si>
    <t>S084C</t>
  </si>
  <si>
    <t>Institutional Services Supervisor</t>
  </si>
  <si>
    <t>GRADE C104</t>
  </si>
  <si>
    <t>S087C</t>
  </si>
  <si>
    <t>Institutional Services Assistant</t>
  </si>
  <si>
    <t>GRADE C103</t>
  </si>
  <si>
    <t>TWELVE MONTH AUXILIARY ENTERPRISES</t>
  </si>
  <si>
    <t>C055C</t>
  </si>
  <si>
    <t>Assistant Bookstore Manager</t>
  </si>
  <si>
    <t>C078C</t>
  </si>
  <si>
    <t>Cashier</t>
  </si>
  <si>
    <t>P048C</t>
  </si>
  <si>
    <t>Multimedia Specialist</t>
  </si>
  <si>
    <t>C056C</t>
  </si>
  <si>
    <t>A102C</t>
  </si>
  <si>
    <t>Fiscal Support Technician</t>
  </si>
  <si>
    <t>General Counsel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</si>
</sst>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\(##\)"/>
    <numFmt numFmtId="165" formatCode="\(#\)"/>
    <numFmt numFmtId="166" formatCode="0.0%"/>
  </numFmts>
  <fonts count="11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2" borderId="0"/>
    <xf numFmtId="0" fontId="2" fillId="2" borderId="0"/>
    <xf numFmtId="43" fontId="3" fillId="0" borderId="0" applyFont="0" applyFill="0" applyBorder="0" applyAlignment="0" applyProtection="0"/>
    <xf numFmtId="0" fontId="2" fillId="2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2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3" borderId="0"/>
    <xf numFmtId="9" fontId="10" fillId="0" borderId="0" applyFont="0" applyFill="0" applyBorder="0" applyAlignment="0" applyProtection="0"/>
    <xf numFmtId="0" fontId="2" fillId="2" borderId="0"/>
  </cellStyleXfs>
  <cellXfs count="118">
    <xf numFmtId="0" fontId="0" fillId="2" borderId="0" xfId="0"/>
    <xf numFmtId="0" fontId="3" fillId="0" borderId="0" xfId="1" applyNumberFormat="1" applyFont="1" applyFill="1" applyBorder="1"/>
    <xf numFmtId="0" fontId="3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indent="2"/>
    </xf>
    <xf numFmtId="3" fontId="3" fillId="0" borderId="2" xfId="1" applyNumberFormat="1" applyFont="1" applyFill="1" applyBorder="1" applyAlignment="1">
      <alignment horizontal="center"/>
    </xf>
    <xf numFmtId="0" fontId="3" fillId="0" borderId="0" xfId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3" fontId="4" fillId="0" borderId="3" xfId="3" applyNumberFormat="1" applyFont="1" applyFill="1" applyBorder="1" applyAlignment="1">
      <alignment horizontal="center"/>
    </xf>
    <xf numFmtId="0" fontId="4" fillId="0" borderId="3" xfId="3" applyNumberFormat="1" applyFont="1" applyFill="1" applyBorder="1" applyAlignment="1">
      <alignment horizontal="center"/>
    </xf>
    <xf numFmtId="165" fontId="4" fillId="0" borderId="3" xfId="3" applyNumberFormat="1" applyFont="1" applyFill="1" applyBorder="1" applyAlignment="1">
      <alignment horizontal="center"/>
    </xf>
    <xf numFmtId="1" fontId="4" fillId="0" borderId="3" xfId="3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center"/>
    </xf>
    <xf numFmtId="0" fontId="4" fillId="0" borderId="5" xfId="3" applyNumberFormat="1" applyFont="1" applyFill="1" applyBorder="1" applyAlignment="1">
      <alignment horizontal="center"/>
    </xf>
    <xf numFmtId="0" fontId="3" fillId="0" borderId="5" xfId="3" applyNumberFormat="1" applyFont="1" applyFill="1" applyBorder="1" applyAlignment="1">
      <alignment horizontal="center"/>
    </xf>
    <xf numFmtId="0" fontId="4" fillId="0" borderId="6" xfId="3" applyNumberFormat="1" applyFont="1" applyFill="1" applyBorder="1" applyAlignment="1">
      <alignment horizontal="center"/>
    </xf>
    <xf numFmtId="165" fontId="4" fillId="0" borderId="6" xfId="3" applyNumberFormat="1" applyFont="1" applyFill="1" applyBorder="1" applyAlignment="1">
      <alignment horizontal="center"/>
    </xf>
    <xf numFmtId="1" fontId="4" fillId="0" borderId="6" xfId="3" applyNumberFormat="1" applyFont="1" applyFill="1" applyBorder="1" applyAlignment="1">
      <alignment horizontal="center"/>
    </xf>
    <xf numFmtId="0" fontId="3" fillId="0" borderId="7" xfId="3" applyNumberFormat="1" applyFont="1" applyFill="1" applyBorder="1" applyAlignment="1">
      <alignment horizontal="center"/>
    </xf>
    <xf numFmtId="0" fontId="3" fillId="0" borderId="0" xfId="1" applyNumberFormat="1" applyFont="1" applyFill="1" applyAlignment="1">
      <alignment horizontal="center"/>
    </xf>
    <xf numFmtId="3" fontId="5" fillId="0" borderId="0" xfId="1" applyNumberFormat="1" applyFont="1" applyFill="1" applyAlignment="1">
      <alignment horizontal="center"/>
    </xf>
    <xf numFmtId="0" fontId="5" fillId="0" borderId="0" xfId="1" applyNumberFormat="1" applyFont="1" applyFill="1" applyAlignment="1">
      <alignment horizontal="center"/>
    </xf>
    <xf numFmtId="0" fontId="5" fillId="0" borderId="0" xfId="1" applyNumberFormat="1" applyFont="1" applyFill="1"/>
    <xf numFmtId="165" fontId="5" fillId="0" borderId="0" xfId="1" applyNumberFormat="1" applyFont="1" applyFill="1" applyAlignment="1">
      <alignment horizontal="left"/>
    </xf>
    <xf numFmtId="165" fontId="5" fillId="0" borderId="0" xfId="1" applyNumberFormat="1" applyFont="1" applyFill="1" applyAlignment="1">
      <alignment horizontal="right"/>
    </xf>
    <xf numFmtId="0" fontId="6" fillId="0" borderId="0" xfId="1" applyNumberFormat="1" applyFont="1" applyFill="1" applyAlignment="1">
      <alignment horizontal="center"/>
    </xf>
    <xf numFmtId="165" fontId="3" fillId="0" borderId="0" xfId="7" applyNumberFormat="1" applyFont="1" applyFill="1" applyBorder="1" applyAlignment="1">
      <alignment horizontal="left"/>
    </xf>
    <xf numFmtId="0" fontId="3" fillId="0" borderId="0" xfId="7" applyNumberFormat="1" applyFont="1" applyFill="1" applyBorder="1"/>
    <xf numFmtId="0" fontId="3" fillId="0" borderId="0" xfId="7" applyFont="1" applyFill="1" applyBorder="1"/>
    <xf numFmtId="0" fontId="3" fillId="0" borderId="0" xfId="7" applyFont="1" applyFill="1" applyBorder="1" applyAlignment="1">
      <alignment horizontal="left" indent="2"/>
    </xf>
    <xf numFmtId="3" fontId="3" fillId="0" borderId="0" xfId="7" applyNumberFormat="1" applyFont="1" applyFill="1" applyBorder="1" applyAlignment="1">
      <alignment horizontal="center"/>
    </xf>
    <xf numFmtId="0" fontId="1" fillId="0" borderId="0" xfId="7"/>
    <xf numFmtId="165" fontId="3" fillId="0" borderId="0" xfId="7" applyNumberFormat="1" applyFont="1" applyFill="1" applyBorder="1" applyAlignment="1">
      <alignment horizontal="left"/>
    </xf>
    <xf numFmtId="0" fontId="8" fillId="0" borderId="0" xfId="7" applyFont="1"/>
    <xf numFmtId="0" fontId="3" fillId="0" borderId="0" xfId="7" applyFont="1" applyFill="1" applyBorder="1" applyAlignment="1">
      <alignment horizontal="left" indent="2"/>
    </xf>
    <xf numFmtId="0" fontId="1" fillId="0" borderId="0" xfId="7"/>
    <xf numFmtId="3" fontId="3" fillId="0" borderId="0" xfId="7" applyNumberFormat="1" applyFont="1" applyFill="1" applyBorder="1" applyAlignment="1">
      <alignment horizontal="center"/>
    </xf>
    <xf numFmtId="0" fontId="3" fillId="0" borderId="0" xfId="7" applyFont="1" applyAlignment="1">
      <alignment horizontal="center"/>
    </xf>
    <xf numFmtId="165" fontId="3" fillId="0" borderId="0" xfId="7" applyNumberFormat="1" applyFont="1" applyFill="1" applyBorder="1" applyAlignment="1">
      <alignment horizontal="left"/>
    </xf>
    <xf numFmtId="0" fontId="8" fillId="0" borderId="0" xfId="7" applyFont="1" applyFill="1"/>
    <xf numFmtId="0" fontId="3" fillId="0" borderId="0" xfId="7" applyFont="1" applyFill="1" applyBorder="1" applyAlignment="1">
      <alignment horizontal="left" indent="2"/>
    </xf>
    <xf numFmtId="3" fontId="3" fillId="0" borderId="0" xfId="7" applyNumberFormat="1" applyFont="1" applyFill="1" applyBorder="1" applyAlignment="1">
      <alignment horizontal="center"/>
    </xf>
    <xf numFmtId="0" fontId="3" fillId="0" borderId="0" xfId="7" applyFont="1" applyAlignment="1">
      <alignment horizontal="center"/>
    </xf>
    <xf numFmtId="165" fontId="3" fillId="0" borderId="0" xfId="7" applyNumberFormat="1" applyFont="1" applyFill="1" applyBorder="1" applyAlignment="1">
      <alignment horizontal="left"/>
    </xf>
    <xf numFmtId="0" fontId="8" fillId="0" borderId="0" xfId="7" applyFont="1"/>
    <xf numFmtId="0" fontId="3" fillId="0" borderId="0" xfId="7" applyFont="1" applyFill="1" applyBorder="1" applyAlignment="1">
      <alignment horizontal="left" indent="2"/>
    </xf>
    <xf numFmtId="3" fontId="3" fillId="0" borderId="0" xfId="7" applyNumberFormat="1" applyFont="1" applyFill="1" applyBorder="1" applyAlignment="1">
      <alignment horizontal="center"/>
    </xf>
    <xf numFmtId="0" fontId="3" fillId="0" borderId="0" xfId="7" applyFont="1" applyAlignment="1">
      <alignment horizontal="center"/>
    </xf>
    <xf numFmtId="0" fontId="3" fillId="0" borderId="2" xfId="7" applyFont="1" applyBorder="1" applyAlignment="1">
      <alignment horizontal="center"/>
    </xf>
    <xf numFmtId="165" fontId="3" fillId="0" borderId="0" xfId="7" applyNumberFormat="1" applyFont="1" applyFill="1" applyBorder="1" applyAlignment="1">
      <alignment horizontal="left"/>
    </xf>
    <xf numFmtId="0" fontId="8" fillId="0" borderId="0" xfId="7" applyFont="1"/>
    <xf numFmtId="0" fontId="3" fillId="0" borderId="0" xfId="7" applyFont="1" applyFill="1" applyBorder="1" applyAlignment="1">
      <alignment horizontal="left" indent="2"/>
    </xf>
    <xf numFmtId="3" fontId="3" fillId="0" borderId="0" xfId="7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3" fillId="0" borderId="0" xfId="7" applyFont="1" applyAlignment="1">
      <alignment horizontal="center"/>
    </xf>
    <xf numFmtId="0" fontId="3" fillId="0" borderId="2" xfId="7" applyFont="1" applyBorder="1" applyAlignment="1">
      <alignment horizontal="center"/>
    </xf>
    <xf numFmtId="165" fontId="3" fillId="0" borderId="0" xfId="7" applyNumberFormat="1" applyFont="1" applyFill="1" applyBorder="1" applyAlignment="1">
      <alignment horizontal="left"/>
    </xf>
    <xf numFmtId="0" fontId="3" fillId="0" borderId="0" xfId="7" applyFont="1" applyFill="1" applyBorder="1"/>
    <xf numFmtId="0" fontId="3" fillId="0" borderId="0" xfId="7" applyFont="1" applyFill="1" applyBorder="1" applyAlignment="1">
      <alignment horizontal="left" indent="2"/>
    </xf>
    <xf numFmtId="3" fontId="3" fillId="0" borderId="0" xfId="7" applyNumberFormat="1" applyFont="1" applyFill="1" applyBorder="1" applyAlignment="1">
      <alignment horizontal="center"/>
    </xf>
    <xf numFmtId="0" fontId="3" fillId="0" borderId="0" xfId="7" applyNumberFormat="1" applyFont="1" applyFill="1" applyBorder="1" applyAlignment="1">
      <alignment horizontal="center"/>
    </xf>
    <xf numFmtId="3" fontId="3" fillId="0" borderId="2" xfId="7" applyNumberFormat="1" applyFont="1" applyFill="1" applyBorder="1" applyAlignment="1">
      <alignment horizontal="center"/>
    </xf>
    <xf numFmtId="165" fontId="3" fillId="0" borderId="0" xfId="7" applyNumberFormat="1" applyFont="1" applyFill="1" applyBorder="1" applyAlignment="1">
      <alignment horizontal="left"/>
    </xf>
    <xf numFmtId="0" fontId="3" fillId="0" borderId="0" xfId="7" applyFont="1" applyFill="1" applyBorder="1"/>
    <xf numFmtId="0" fontId="3" fillId="0" borderId="0" xfId="7" applyFont="1" applyFill="1" applyBorder="1" applyAlignment="1">
      <alignment horizontal="left" indent="2"/>
    </xf>
    <xf numFmtId="3" fontId="3" fillId="0" borderId="0" xfId="7" applyNumberFormat="1" applyFont="1" applyFill="1" applyBorder="1" applyAlignment="1">
      <alignment horizontal="center"/>
    </xf>
    <xf numFmtId="3" fontId="3" fillId="0" borderId="2" xfId="7" applyNumberFormat="1" applyFont="1" applyFill="1" applyBorder="1" applyAlignment="1">
      <alignment horizontal="center"/>
    </xf>
    <xf numFmtId="165" fontId="3" fillId="0" borderId="0" xfId="7" applyNumberFormat="1" applyFont="1" applyFill="1" applyBorder="1" applyAlignment="1">
      <alignment horizontal="left"/>
    </xf>
    <xf numFmtId="0" fontId="3" fillId="0" borderId="0" xfId="7" applyFont="1" applyFill="1" applyBorder="1"/>
    <xf numFmtId="0" fontId="3" fillId="0" borderId="0" xfId="7" applyFont="1" applyFill="1" applyBorder="1" applyAlignment="1">
      <alignment horizontal="left" indent="2"/>
    </xf>
    <xf numFmtId="0" fontId="3" fillId="0" borderId="0" xfId="7" applyFont="1" applyFill="1" applyBorder="1" applyAlignment="1"/>
    <xf numFmtId="3" fontId="3" fillId="0" borderId="0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horizontal="center"/>
    </xf>
    <xf numFmtId="165" fontId="3" fillId="0" borderId="0" xfId="7" applyNumberFormat="1" applyFont="1" applyFill="1" applyBorder="1" applyAlignment="1">
      <alignment horizontal="left"/>
    </xf>
    <xf numFmtId="0" fontId="3" fillId="0" borderId="0" xfId="7" applyFont="1" applyFill="1" applyBorder="1"/>
    <xf numFmtId="0" fontId="3" fillId="0" borderId="0" xfId="7" applyFont="1" applyFill="1" applyBorder="1" applyAlignment="1">
      <alignment horizontal="left" indent="2"/>
    </xf>
    <xf numFmtId="3" fontId="3" fillId="0" borderId="0" xfId="7" applyNumberFormat="1" applyFont="1" applyFill="1" applyBorder="1" applyAlignment="1">
      <alignment horizontal="center"/>
    </xf>
    <xf numFmtId="0" fontId="3" fillId="0" borderId="0" xfId="7" applyNumberFormat="1" applyFont="1" applyFill="1" applyBorder="1" applyAlignment="1">
      <alignment horizontal="center"/>
    </xf>
    <xf numFmtId="165" fontId="3" fillId="0" borderId="0" xfId="7" applyNumberFormat="1" applyFont="1" applyFill="1" applyBorder="1" applyAlignment="1">
      <alignment horizontal="left"/>
    </xf>
    <xf numFmtId="0" fontId="3" fillId="0" borderId="0" xfId="7" applyNumberFormat="1" applyFont="1" applyFill="1" applyBorder="1"/>
    <xf numFmtId="0" fontId="3" fillId="0" borderId="0" xfId="7" applyFont="1" applyFill="1" applyBorder="1"/>
    <xf numFmtId="0" fontId="3" fillId="0" borderId="0" xfId="7" applyFont="1" applyFill="1" applyBorder="1" applyAlignment="1">
      <alignment horizontal="left" indent="2"/>
    </xf>
    <xf numFmtId="3" fontId="3" fillId="0" borderId="0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horizontal="center"/>
    </xf>
    <xf numFmtId="0" fontId="3" fillId="0" borderId="2" xfId="7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/>
    <xf numFmtId="0" fontId="4" fillId="0" borderId="8" xfId="1" applyNumberFormat="1" applyFont="1" applyFill="1" applyBorder="1"/>
    <xf numFmtId="0" fontId="3" fillId="0" borderId="5" xfId="1" applyNumberFormat="1" applyFont="1" applyFill="1" applyBorder="1" applyAlignment="1">
      <alignment horizontal="center"/>
    </xf>
    <xf numFmtId="0" fontId="3" fillId="0" borderId="6" xfId="10" applyNumberFormat="1" applyFont="1" applyFill="1" applyBorder="1" applyAlignment="1">
      <alignment horizontal="center"/>
    </xf>
    <xf numFmtId="37" fontId="3" fillId="0" borderId="0" xfId="10" applyNumberFormat="1" applyFont="1" applyFill="1" applyBorder="1" applyAlignment="1">
      <alignment horizontal="center"/>
    </xf>
    <xf numFmtId="0" fontId="3" fillId="0" borderId="0" xfId="10" applyNumberFormat="1" applyFont="1" applyFill="1" applyBorder="1" applyAlignment="1">
      <alignment horizontal="center"/>
    </xf>
    <xf numFmtId="3" fontId="4" fillId="0" borderId="6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center"/>
    </xf>
    <xf numFmtId="3" fontId="4" fillId="0" borderId="10" xfId="3" applyNumberFormat="1" applyFont="1" applyFill="1" applyBorder="1" applyAlignment="1">
      <alignment horizontal="center"/>
    </xf>
    <xf numFmtId="3" fontId="4" fillId="0" borderId="11" xfId="3" applyNumberFormat="1" applyFont="1" applyFill="1" applyBorder="1" applyAlignment="1">
      <alignment horizontal="center"/>
    </xf>
    <xf numFmtId="0" fontId="3" fillId="0" borderId="0" xfId="10" applyNumberFormat="1" applyFont="1" applyFill="1" applyBorder="1"/>
    <xf numFmtId="166" fontId="3" fillId="0" borderId="0" xfId="11" applyNumberFormat="1" applyFont="1" applyFill="1" applyBorder="1"/>
    <xf numFmtId="0" fontId="3" fillId="0" borderId="0" xfId="12" applyFont="1" applyFill="1" applyAlignment="1" applyProtection="1">
      <alignment vertical="center"/>
    </xf>
    <xf numFmtId="0" fontId="3" fillId="0" borderId="1" xfId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3" fillId="0" borderId="1" xfId="7" applyFont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/>
    <xf numFmtId="0" fontId="7" fillId="0" borderId="0" xfId="1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</cellXfs>
  <cellStyles count="13">
    <cellStyle name="Comma 2" xfId="2"/>
    <cellStyle name="Comma 2 2" xfId="4"/>
    <cellStyle name="Comma 2 3" xfId="8"/>
    <cellStyle name="Comma 3" xfId="9"/>
    <cellStyle name="Comma0" xfId="5"/>
    <cellStyle name="Normal" xfId="0" builtinId="0"/>
    <cellStyle name="Normal 2" xfId="1"/>
    <cellStyle name="Normal 2 2" xfId="6"/>
    <cellStyle name="Normal 3" xfId="7"/>
    <cellStyle name="Normal_ANC Completed Request" xfId="10"/>
    <cellStyle name="Normal_Copy of ASUJ" xfId="3"/>
    <cellStyle name="Normal_EACC" xfId="12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79"/>
  <sheetViews>
    <sheetView tabSelected="1" showOutlineSymbols="0" zoomScaleNormal="100" zoomScaleSheetLayoutView="100" workbookViewId="0">
      <selection sqref="A1:S1"/>
    </sheetView>
  </sheetViews>
  <sheetFormatPr defaultColWidth="12.75" defaultRowHeight="12.75" customHeight="1" x14ac:dyDescent="0.2"/>
  <cols>
    <col min="1" max="1" width="5.375" style="2" customWidth="1"/>
    <col min="2" max="2" width="6.375" style="2" customWidth="1"/>
    <col min="3" max="3" width="6.375" style="5" customWidth="1"/>
    <col min="4" max="4" width="3.625" style="4" customWidth="1"/>
    <col min="5" max="5" width="37.625" style="1" customWidth="1"/>
    <col min="6" max="6" width="5.375" style="2" customWidth="1"/>
    <col min="7" max="7" width="14.375" style="2" customWidth="1"/>
    <col min="8" max="8" width="5.375" style="2" customWidth="1"/>
    <col min="9" max="9" width="14.375" style="3" customWidth="1"/>
    <col min="10" max="10" width="5.375" style="2" customWidth="1"/>
    <col min="11" max="11" width="14.375" style="3" customWidth="1"/>
    <col min="12" max="12" width="5.375" style="3" customWidth="1"/>
    <col min="13" max="13" width="14.375" style="3" customWidth="1"/>
    <col min="14" max="14" width="5.375" style="3" customWidth="1"/>
    <col min="15" max="15" width="14.375" style="3" customWidth="1"/>
    <col min="16" max="16" width="5.375" style="2" customWidth="1"/>
    <col min="17" max="17" width="14.375" style="2" customWidth="1"/>
    <col min="18" max="18" width="5.375" style="2" customWidth="1"/>
    <col min="19" max="19" width="14.375" style="2" customWidth="1"/>
    <col min="20" max="20" width="5.625" style="1" customWidth="1"/>
    <col min="21" max="21" width="4.125" style="1" customWidth="1"/>
    <col min="22" max="22" width="5.125" style="1" customWidth="1"/>
    <col min="23" max="23" width="4.75" style="1" customWidth="1"/>
    <col min="24" max="16384" width="12.75" style="1"/>
  </cols>
  <sheetData>
    <row r="1" spans="1:20" ht="12.75" customHeight="1" x14ac:dyDescent="0.2">
      <c r="A1" s="116" t="s">
        <v>61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20" s="108" customFormat="1" ht="12.75" customHeight="1" x14ac:dyDescent="0.2">
      <c r="A2" s="117" t="s">
        <v>70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20" ht="12.75" customHeight="1" thickBot="1" x14ac:dyDescent="0.25">
      <c r="A3" s="35"/>
      <c r="B3" s="31"/>
      <c r="C3" s="34"/>
      <c r="D3" s="33"/>
      <c r="E3" s="32"/>
      <c r="F3" s="31"/>
      <c r="G3" s="31"/>
      <c r="H3" s="30"/>
      <c r="I3" s="30"/>
      <c r="J3" s="30"/>
      <c r="K3" s="30"/>
      <c r="L3" s="30"/>
      <c r="M3" s="30"/>
      <c r="N3" s="30"/>
      <c r="O3" s="30"/>
      <c r="P3" s="29"/>
      <c r="Q3" s="29"/>
      <c r="R3" s="29"/>
      <c r="S3" s="29"/>
    </row>
    <row r="4" spans="1:20" ht="12.75" customHeight="1" x14ac:dyDescent="0.2">
      <c r="A4" s="28"/>
      <c r="B4" s="25"/>
      <c r="C4" s="27"/>
      <c r="D4" s="26"/>
      <c r="E4" s="25"/>
      <c r="F4" s="25"/>
      <c r="G4" s="102"/>
      <c r="H4" s="25"/>
      <c r="I4" s="102"/>
      <c r="J4" s="25"/>
      <c r="K4" s="102"/>
      <c r="L4" s="25"/>
      <c r="M4" s="102"/>
      <c r="N4" s="25"/>
      <c r="O4" s="102"/>
      <c r="P4" s="99"/>
      <c r="Q4" s="102" t="s">
        <v>60</v>
      </c>
      <c r="R4" s="99"/>
      <c r="S4" s="103" t="s">
        <v>60</v>
      </c>
    </row>
    <row r="5" spans="1:20" ht="12.75" customHeight="1" x14ac:dyDescent="0.2">
      <c r="A5" s="24"/>
      <c r="B5" s="104"/>
      <c r="C5" s="22"/>
      <c r="D5" s="21"/>
      <c r="E5" s="104"/>
      <c r="F5" s="100"/>
      <c r="G5" s="105" t="s">
        <v>59</v>
      </c>
      <c r="H5" s="101"/>
      <c r="I5" s="105" t="s">
        <v>58</v>
      </c>
      <c r="J5" s="101"/>
      <c r="K5" s="105" t="s">
        <v>57</v>
      </c>
      <c r="L5" s="101"/>
      <c r="M5" s="104" t="s">
        <v>56</v>
      </c>
      <c r="N5" s="101"/>
      <c r="O5" s="104" t="s">
        <v>56</v>
      </c>
      <c r="P5" s="101"/>
      <c r="Q5" s="105" t="s">
        <v>55</v>
      </c>
      <c r="R5" s="101"/>
      <c r="S5" s="106" t="s">
        <v>55</v>
      </c>
    </row>
    <row r="6" spans="1:20" ht="12.75" customHeight="1" x14ac:dyDescent="0.2">
      <c r="A6" s="23" t="s">
        <v>54</v>
      </c>
      <c r="B6" s="104" t="s">
        <v>53</v>
      </c>
      <c r="C6" s="22" t="s">
        <v>52</v>
      </c>
      <c r="D6" s="21"/>
      <c r="E6" s="104" t="s">
        <v>51</v>
      </c>
      <c r="F6" s="100"/>
      <c r="G6" s="105" t="s">
        <v>69</v>
      </c>
      <c r="H6" s="101"/>
      <c r="I6" s="105" t="s">
        <v>68</v>
      </c>
      <c r="J6" s="101"/>
      <c r="K6" s="105" t="s">
        <v>69</v>
      </c>
      <c r="L6" s="104"/>
      <c r="M6" s="105" t="s">
        <v>71</v>
      </c>
      <c r="N6" s="104"/>
      <c r="O6" s="105" t="s">
        <v>72</v>
      </c>
      <c r="P6" s="105"/>
      <c r="Q6" s="105" t="s">
        <v>71</v>
      </c>
      <c r="R6" s="105"/>
      <c r="S6" s="106" t="s">
        <v>72</v>
      </c>
    </row>
    <row r="7" spans="1:20" ht="12.75" customHeight="1" x14ac:dyDescent="0.2">
      <c r="A7" s="23" t="s">
        <v>50</v>
      </c>
      <c r="B7" s="104" t="s">
        <v>49</v>
      </c>
      <c r="C7" s="22" t="s">
        <v>46</v>
      </c>
      <c r="D7" s="21"/>
      <c r="E7" s="104" t="s">
        <v>48</v>
      </c>
      <c r="F7" s="104" t="s">
        <v>46</v>
      </c>
      <c r="G7" s="105" t="s">
        <v>45</v>
      </c>
      <c r="H7" s="104" t="s">
        <v>47</v>
      </c>
      <c r="I7" s="105" t="s">
        <v>45</v>
      </c>
      <c r="J7" s="104" t="s">
        <v>46</v>
      </c>
      <c r="K7" s="105" t="s">
        <v>45</v>
      </c>
      <c r="L7" s="105" t="s">
        <v>47</v>
      </c>
      <c r="M7" s="105" t="s">
        <v>45</v>
      </c>
      <c r="N7" s="105" t="s">
        <v>47</v>
      </c>
      <c r="O7" s="105" t="s">
        <v>45</v>
      </c>
      <c r="P7" s="105" t="s">
        <v>46</v>
      </c>
      <c r="Q7" s="105" t="s">
        <v>45</v>
      </c>
      <c r="R7" s="105" t="s">
        <v>46</v>
      </c>
      <c r="S7" s="106" t="s">
        <v>45</v>
      </c>
    </row>
    <row r="8" spans="1:20" ht="12.75" customHeight="1" thickBot="1" x14ac:dyDescent="0.25">
      <c r="A8" s="20"/>
      <c r="B8" s="17"/>
      <c r="C8" s="19"/>
      <c r="D8" s="18"/>
      <c r="E8" s="17"/>
      <c r="F8" s="17"/>
      <c r="G8" s="16"/>
      <c r="H8" s="17"/>
      <c r="I8" s="16"/>
      <c r="J8" s="17"/>
      <c r="K8" s="16"/>
      <c r="L8" s="16"/>
      <c r="M8" s="16"/>
      <c r="N8" s="16"/>
      <c r="O8" s="16"/>
      <c r="P8" s="17"/>
      <c r="Q8" s="16"/>
      <c r="R8" s="17"/>
      <c r="S8" s="107"/>
      <c r="T8" s="109">
        <v>1.7999999999999999E-2</v>
      </c>
    </row>
    <row r="9" spans="1:20" ht="12.75" customHeight="1" thickBot="1" x14ac:dyDescent="0.25">
      <c r="B9" s="95"/>
      <c r="C9" s="15"/>
      <c r="D9" s="15"/>
      <c r="E9" s="14"/>
      <c r="F9" s="14"/>
      <c r="G9" s="1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20" ht="12.75" customHeight="1" thickBot="1" x14ac:dyDescent="0.25">
      <c r="E10" s="97" t="s">
        <v>44</v>
      </c>
      <c r="F10" s="98"/>
    </row>
    <row r="12" spans="1:20" ht="12.75" customHeight="1" x14ac:dyDescent="0.2">
      <c r="A12" s="6"/>
      <c r="B12" s="6"/>
      <c r="D12" s="11"/>
      <c r="E12" s="11" t="s">
        <v>5</v>
      </c>
    </row>
    <row r="13" spans="1:20" ht="12.75" customHeight="1" x14ac:dyDescent="0.2">
      <c r="A13" s="6"/>
      <c r="B13" s="6"/>
      <c r="D13" s="11"/>
      <c r="E13" s="11" t="s">
        <v>14</v>
      </c>
    </row>
    <row r="14" spans="1:20" ht="12.75" customHeight="1" x14ac:dyDescent="0.2">
      <c r="A14" s="6"/>
      <c r="B14" s="6"/>
      <c r="C14" s="36">
        <v>1</v>
      </c>
      <c r="D14" s="37"/>
      <c r="E14" s="38" t="s">
        <v>63</v>
      </c>
      <c r="F14" s="40">
        <v>1</v>
      </c>
      <c r="G14" s="40">
        <v>163704.49804569595</v>
      </c>
      <c r="M14" s="3">
        <f>G14*(1+$T$8)</f>
        <v>166651.17901051848</v>
      </c>
      <c r="O14" s="3">
        <f>M14*(1+$T$8)</f>
        <v>169650.90023270782</v>
      </c>
      <c r="P14" s="3"/>
      <c r="Q14" s="3"/>
      <c r="R14" s="3"/>
      <c r="S14" s="3"/>
    </row>
    <row r="15" spans="1:20" ht="12.75" customHeight="1" x14ac:dyDescent="0.2">
      <c r="A15" s="6"/>
      <c r="B15" s="6"/>
      <c r="C15" s="88">
        <v>2</v>
      </c>
      <c r="D15" s="89"/>
      <c r="E15" s="38" t="s">
        <v>43</v>
      </c>
      <c r="F15" s="40">
        <v>1</v>
      </c>
      <c r="G15" s="40">
        <v>131393.67995124171</v>
      </c>
      <c r="M15" s="3">
        <f t="shared" ref="M15:M37" si="0">G15*(1+$T$8)</f>
        <v>133758.76619036405</v>
      </c>
      <c r="O15" s="3">
        <f t="shared" ref="O15:O37" si="1">M15*(1+$T$8)</f>
        <v>136166.42398179061</v>
      </c>
      <c r="P15" s="3"/>
      <c r="Q15" s="3"/>
      <c r="R15" s="3"/>
      <c r="S15" s="3"/>
    </row>
    <row r="16" spans="1:20" ht="12.75" customHeight="1" x14ac:dyDescent="0.2">
      <c r="A16" s="6"/>
      <c r="B16" s="6"/>
      <c r="C16" s="88">
        <v>3</v>
      </c>
      <c r="D16" s="89"/>
      <c r="E16" s="38" t="s">
        <v>42</v>
      </c>
      <c r="F16" s="40">
        <v>1</v>
      </c>
      <c r="G16" s="40">
        <v>123214.05574705848</v>
      </c>
      <c r="M16" s="3">
        <f t="shared" si="0"/>
        <v>125431.90875050554</v>
      </c>
      <c r="O16" s="3">
        <f t="shared" si="1"/>
        <v>127689.68310801464</v>
      </c>
      <c r="P16" s="3"/>
      <c r="Q16" s="3"/>
      <c r="R16" s="3"/>
      <c r="S16" s="3"/>
    </row>
    <row r="17" spans="1:19" ht="12.75" customHeight="1" x14ac:dyDescent="0.2">
      <c r="A17" s="6"/>
      <c r="B17" s="6"/>
      <c r="C17" s="88">
        <v>4</v>
      </c>
      <c r="D17" s="89"/>
      <c r="E17" s="38" t="s">
        <v>41</v>
      </c>
      <c r="F17" s="40">
        <v>1</v>
      </c>
      <c r="G17" s="40">
        <v>123214.05574705848</v>
      </c>
      <c r="M17" s="3">
        <f t="shared" si="0"/>
        <v>125431.90875050554</v>
      </c>
      <c r="O17" s="3">
        <f t="shared" si="1"/>
        <v>127689.68310801464</v>
      </c>
      <c r="P17" s="3"/>
      <c r="Q17" s="3"/>
      <c r="R17" s="3"/>
      <c r="S17" s="3"/>
    </row>
    <row r="18" spans="1:19" ht="12.75" customHeight="1" x14ac:dyDescent="0.2">
      <c r="A18" s="6"/>
      <c r="B18" s="6"/>
      <c r="C18" s="88">
        <v>5</v>
      </c>
      <c r="D18" s="89"/>
      <c r="E18" s="38" t="s">
        <v>40</v>
      </c>
      <c r="F18" s="40">
        <v>1</v>
      </c>
      <c r="G18" s="40">
        <v>123214.05574705848</v>
      </c>
      <c r="M18" s="3">
        <f t="shared" si="0"/>
        <v>125431.90875050554</v>
      </c>
      <c r="O18" s="3">
        <f t="shared" si="1"/>
        <v>127689.68310801464</v>
      </c>
      <c r="P18" s="3"/>
      <c r="Q18" s="3"/>
      <c r="R18" s="3"/>
      <c r="S18" s="3"/>
    </row>
    <row r="19" spans="1:19" ht="12.75" customHeight="1" x14ac:dyDescent="0.2">
      <c r="A19" s="6"/>
      <c r="B19" s="6"/>
      <c r="C19" s="88">
        <v>6</v>
      </c>
      <c r="D19" s="89"/>
      <c r="E19" s="38" t="s">
        <v>65</v>
      </c>
      <c r="F19" s="40">
        <v>1</v>
      </c>
      <c r="G19" s="40">
        <v>123214.05574705848</v>
      </c>
      <c r="M19" s="3">
        <f t="shared" si="0"/>
        <v>125431.90875050554</v>
      </c>
      <c r="O19" s="3">
        <f t="shared" si="1"/>
        <v>127689.68310801464</v>
      </c>
      <c r="P19" s="3"/>
      <c r="Q19" s="3"/>
      <c r="R19" s="3"/>
      <c r="S19" s="3"/>
    </row>
    <row r="20" spans="1:19" ht="12.75" customHeight="1" x14ac:dyDescent="0.2">
      <c r="A20" s="6"/>
      <c r="B20" s="6"/>
      <c r="C20" s="88">
        <v>7</v>
      </c>
      <c r="D20" s="89"/>
      <c r="E20" s="38" t="s">
        <v>162</v>
      </c>
      <c r="F20" s="40">
        <v>1</v>
      </c>
      <c r="G20" s="40">
        <v>123213.95863442268</v>
      </c>
      <c r="M20" s="3">
        <f t="shared" si="0"/>
        <v>125431.80988984229</v>
      </c>
      <c r="O20" s="3">
        <f t="shared" si="1"/>
        <v>127689.58246785945</v>
      </c>
      <c r="P20" s="3"/>
      <c r="Q20" s="3"/>
      <c r="R20" s="3"/>
      <c r="S20" s="3"/>
    </row>
    <row r="21" spans="1:19" ht="12.75" customHeight="1" x14ac:dyDescent="0.2">
      <c r="A21" s="6"/>
      <c r="B21" s="6"/>
      <c r="C21" s="88">
        <v>8</v>
      </c>
      <c r="D21" s="89"/>
      <c r="E21" s="38" t="s">
        <v>39</v>
      </c>
      <c r="F21" s="40">
        <v>1</v>
      </c>
      <c r="G21" s="40">
        <v>123213.95863442268</v>
      </c>
      <c r="M21" s="3">
        <f t="shared" si="0"/>
        <v>125431.80988984229</v>
      </c>
      <c r="O21" s="3">
        <f t="shared" si="1"/>
        <v>127689.58246785945</v>
      </c>
      <c r="P21" s="3"/>
      <c r="Q21" s="3"/>
      <c r="R21" s="3"/>
      <c r="S21" s="3"/>
    </row>
    <row r="22" spans="1:19" ht="12.75" customHeight="1" x14ac:dyDescent="0.2">
      <c r="A22" s="6"/>
      <c r="B22" s="6"/>
      <c r="C22" s="88">
        <v>9</v>
      </c>
      <c r="D22" s="89"/>
      <c r="E22" s="38" t="s">
        <v>38</v>
      </c>
      <c r="F22" s="40">
        <v>1</v>
      </c>
      <c r="G22" s="40">
        <v>104397.01261364532</v>
      </c>
      <c r="M22" s="3">
        <f t="shared" si="0"/>
        <v>106276.15884069093</v>
      </c>
      <c r="O22" s="3">
        <f t="shared" si="1"/>
        <v>108189.12969982337</v>
      </c>
      <c r="P22" s="3"/>
      <c r="Q22" s="3"/>
      <c r="R22" s="3"/>
      <c r="S22" s="3"/>
    </row>
    <row r="23" spans="1:19" ht="12.75" customHeight="1" x14ac:dyDescent="0.2">
      <c r="A23" s="6"/>
      <c r="B23" s="6"/>
      <c r="C23" s="88">
        <v>10</v>
      </c>
      <c r="D23" s="89"/>
      <c r="E23" s="90" t="s">
        <v>67</v>
      </c>
      <c r="F23" s="92">
        <v>1</v>
      </c>
      <c r="G23" s="92">
        <v>104397.17140476</v>
      </c>
      <c r="M23" s="3">
        <f t="shared" si="0"/>
        <v>106276.32049004568</v>
      </c>
      <c r="O23" s="3">
        <f t="shared" si="1"/>
        <v>108189.2942588665</v>
      </c>
      <c r="P23" s="3"/>
      <c r="Q23" s="3"/>
      <c r="R23" s="3"/>
      <c r="S23" s="3"/>
    </row>
    <row r="24" spans="1:19" ht="12.75" customHeight="1" x14ac:dyDescent="0.2">
      <c r="A24" s="6"/>
      <c r="B24" s="6"/>
      <c r="C24" s="88">
        <v>11</v>
      </c>
      <c r="D24" s="89"/>
      <c r="E24" s="38" t="s">
        <v>37</v>
      </c>
      <c r="F24" s="40">
        <v>2</v>
      </c>
      <c r="G24" s="40">
        <v>100287.66319259469</v>
      </c>
      <c r="M24" s="3">
        <f t="shared" si="0"/>
        <v>102092.8411300614</v>
      </c>
      <c r="O24" s="3">
        <f t="shared" si="1"/>
        <v>103930.5122704025</v>
      </c>
      <c r="P24" s="3"/>
      <c r="Q24" s="3"/>
      <c r="R24" s="3"/>
      <c r="S24" s="3"/>
    </row>
    <row r="25" spans="1:19" ht="12.75" customHeight="1" x14ac:dyDescent="0.2">
      <c r="A25" s="6"/>
      <c r="B25" s="6"/>
      <c r="C25" s="88">
        <v>12</v>
      </c>
      <c r="D25" s="89"/>
      <c r="E25" s="38" t="s">
        <v>36</v>
      </c>
      <c r="F25" s="40">
        <v>1</v>
      </c>
      <c r="G25" s="40">
        <v>96150.961525001359</v>
      </c>
      <c r="M25" s="3">
        <f t="shared" si="0"/>
        <v>97881.678832451391</v>
      </c>
      <c r="O25" s="3">
        <f t="shared" si="1"/>
        <v>99643.549051435519</v>
      </c>
      <c r="P25" s="3"/>
      <c r="Q25" s="3"/>
      <c r="R25" s="3"/>
      <c r="S25" s="3"/>
    </row>
    <row r="26" spans="1:19" ht="12.75" customHeight="1" x14ac:dyDescent="0.2">
      <c r="A26" s="6"/>
      <c r="B26" s="6"/>
      <c r="C26" s="88">
        <v>13</v>
      </c>
      <c r="D26" s="89"/>
      <c r="E26" s="38" t="s">
        <v>35</v>
      </c>
      <c r="F26" s="40">
        <v>1</v>
      </c>
      <c r="G26" s="40">
        <v>95959.495799202807</v>
      </c>
      <c r="M26" s="3">
        <f t="shared" si="0"/>
        <v>97686.766723588458</v>
      </c>
      <c r="O26" s="3">
        <f t="shared" si="1"/>
        <v>99445.128524613057</v>
      </c>
      <c r="P26" s="3"/>
      <c r="Q26" s="3"/>
      <c r="R26" s="3"/>
      <c r="S26" s="3"/>
    </row>
    <row r="27" spans="1:19" ht="12.75" customHeight="1" x14ac:dyDescent="0.2">
      <c r="A27" s="6"/>
      <c r="B27" s="6"/>
      <c r="C27" s="88">
        <v>14</v>
      </c>
      <c r="D27" s="89"/>
      <c r="E27" s="38" t="s">
        <v>34</v>
      </c>
      <c r="F27" s="40">
        <v>1</v>
      </c>
      <c r="G27" s="40">
        <v>94356.133156631258</v>
      </c>
      <c r="M27" s="3">
        <f t="shared" si="0"/>
        <v>96054.543553450625</v>
      </c>
      <c r="O27" s="3">
        <f t="shared" si="1"/>
        <v>97783.525337412735</v>
      </c>
      <c r="P27" s="3"/>
      <c r="Q27" s="3"/>
      <c r="R27" s="3"/>
      <c r="S27" s="3"/>
    </row>
    <row r="28" spans="1:19" ht="12.75" customHeight="1" x14ac:dyDescent="0.2">
      <c r="A28" s="6"/>
      <c r="B28" s="6"/>
      <c r="C28" s="88">
        <v>15</v>
      </c>
      <c r="D28" s="89"/>
      <c r="E28" s="38" t="s">
        <v>33</v>
      </c>
      <c r="F28" s="40">
        <v>1</v>
      </c>
      <c r="G28" s="40">
        <v>92165.348457358006</v>
      </c>
      <c r="M28" s="3">
        <f t="shared" si="0"/>
        <v>93824.324729590458</v>
      </c>
      <c r="O28" s="3">
        <f t="shared" si="1"/>
        <v>95513.162574723086</v>
      </c>
      <c r="P28" s="3"/>
      <c r="Q28" s="3"/>
      <c r="R28" s="3"/>
      <c r="S28" s="3"/>
    </row>
    <row r="29" spans="1:19" ht="12.75" customHeight="1" x14ac:dyDescent="0.2">
      <c r="A29" s="6"/>
      <c r="B29" s="6"/>
      <c r="C29" s="88">
        <v>16</v>
      </c>
      <c r="D29" s="89"/>
      <c r="E29" s="38" t="s">
        <v>32</v>
      </c>
      <c r="F29" s="40">
        <v>1</v>
      </c>
      <c r="G29" s="40">
        <v>89234.750613502503</v>
      </c>
      <c r="M29" s="3">
        <f t="shared" si="0"/>
        <v>90840.976124545545</v>
      </c>
      <c r="O29" s="3">
        <f t="shared" si="1"/>
        <v>92476.11369478736</v>
      </c>
      <c r="P29" s="3"/>
      <c r="Q29" s="3"/>
      <c r="R29" s="3"/>
      <c r="S29" s="3"/>
    </row>
    <row r="30" spans="1:19" ht="12.75" customHeight="1" x14ac:dyDescent="0.2">
      <c r="A30" s="6"/>
      <c r="B30" s="6"/>
      <c r="C30" s="88">
        <v>17</v>
      </c>
      <c r="D30" s="89"/>
      <c r="E30" s="38" t="s">
        <v>64</v>
      </c>
      <c r="F30" s="40">
        <v>1</v>
      </c>
      <c r="G30" s="40">
        <v>89234.357865940037</v>
      </c>
      <c r="M30" s="3">
        <f t="shared" si="0"/>
        <v>90840.576307526964</v>
      </c>
      <c r="O30" s="3">
        <f t="shared" si="1"/>
        <v>92475.706681062453</v>
      </c>
      <c r="P30" s="3"/>
      <c r="Q30" s="3"/>
      <c r="R30" s="3"/>
      <c r="S30" s="3"/>
    </row>
    <row r="31" spans="1:19" ht="12.75" customHeight="1" x14ac:dyDescent="0.2">
      <c r="A31" s="6"/>
      <c r="B31" s="6"/>
      <c r="C31" s="88">
        <v>18</v>
      </c>
      <c r="D31" s="89"/>
      <c r="E31" s="38" t="s">
        <v>31</v>
      </c>
      <c r="F31" s="40">
        <v>1</v>
      </c>
      <c r="G31" s="40">
        <v>88957.320684284205</v>
      </c>
      <c r="M31" s="3">
        <f t="shared" si="0"/>
        <v>90558.552456601319</v>
      </c>
      <c r="O31" s="3">
        <f t="shared" si="1"/>
        <v>92188.60640082015</v>
      </c>
      <c r="P31" s="3"/>
      <c r="Q31" s="3"/>
      <c r="R31" s="3"/>
      <c r="S31" s="3"/>
    </row>
    <row r="32" spans="1:19" ht="12.75" customHeight="1" x14ac:dyDescent="0.2">
      <c r="A32" s="6"/>
      <c r="B32" s="6"/>
      <c r="C32" s="88">
        <v>19</v>
      </c>
      <c r="D32" s="89"/>
      <c r="E32" s="38" t="s">
        <v>30</v>
      </c>
      <c r="F32" s="40">
        <v>1</v>
      </c>
      <c r="G32" s="40">
        <v>87660.042705404179</v>
      </c>
      <c r="M32" s="3">
        <f t="shared" si="0"/>
        <v>89237.923474101452</v>
      </c>
      <c r="O32" s="3">
        <f t="shared" si="1"/>
        <v>90844.206096635273</v>
      </c>
      <c r="P32" s="3"/>
      <c r="Q32" s="3"/>
      <c r="R32" s="3"/>
      <c r="S32" s="3"/>
    </row>
    <row r="33" spans="1:19" ht="12.75" customHeight="1" x14ac:dyDescent="0.2">
      <c r="A33" s="6"/>
      <c r="B33" s="6"/>
      <c r="C33" s="88">
        <v>20</v>
      </c>
      <c r="D33" s="89"/>
      <c r="E33" s="38" t="s">
        <v>29</v>
      </c>
      <c r="F33" s="40">
        <v>3</v>
      </c>
      <c r="G33" s="40">
        <v>87587.10338129045</v>
      </c>
      <c r="M33" s="3">
        <f t="shared" si="0"/>
        <v>89163.671242153679</v>
      </c>
      <c r="O33" s="3">
        <f t="shared" si="1"/>
        <v>90768.617324512452</v>
      </c>
      <c r="P33" s="3"/>
      <c r="Q33" s="3"/>
      <c r="R33" s="3"/>
      <c r="S33" s="3"/>
    </row>
    <row r="34" spans="1:19" ht="12.75" customHeight="1" x14ac:dyDescent="0.2">
      <c r="A34" s="6"/>
      <c r="B34" s="6"/>
      <c r="C34" s="88">
        <v>21</v>
      </c>
      <c r="D34" s="89"/>
      <c r="E34" s="38" t="s">
        <v>28</v>
      </c>
      <c r="F34" s="40">
        <v>1</v>
      </c>
      <c r="G34" s="40">
        <v>82157.031198608951</v>
      </c>
      <c r="M34" s="3">
        <f t="shared" si="0"/>
        <v>83635.857760183921</v>
      </c>
      <c r="O34" s="3">
        <f t="shared" si="1"/>
        <v>85141.303199867238</v>
      </c>
      <c r="P34" s="3"/>
      <c r="Q34" s="3"/>
      <c r="R34" s="3"/>
      <c r="S34" s="3"/>
    </row>
    <row r="35" spans="1:19" ht="12.75" customHeight="1" x14ac:dyDescent="0.2">
      <c r="A35" s="6"/>
      <c r="B35" s="6"/>
      <c r="C35" s="88">
        <v>22</v>
      </c>
      <c r="D35" s="89"/>
      <c r="E35" s="38" t="s">
        <v>27</v>
      </c>
      <c r="F35" s="40">
        <v>1</v>
      </c>
      <c r="G35" s="40">
        <v>80181.157007885078</v>
      </c>
      <c r="M35" s="3">
        <f t="shared" si="0"/>
        <v>81624.417834027015</v>
      </c>
      <c r="O35" s="3">
        <f t="shared" si="1"/>
        <v>83093.657355039497</v>
      </c>
      <c r="P35" s="3"/>
      <c r="Q35" s="3"/>
      <c r="R35" s="3"/>
      <c r="S35" s="3"/>
    </row>
    <row r="36" spans="1:19" ht="12.75" customHeight="1" x14ac:dyDescent="0.2">
      <c r="A36" s="6"/>
      <c r="B36" s="6"/>
      <c r="C36" s="88">
        <v>23</v>
      </c>
      <c r="D36" s="89"/>
      <c r="E36" s="38" t="s">
        <v>26</v>
      </c>
      <c r="F36" s="40">
        <v>1</v>
      </c>
      <c r="G36" s="40">
        <v>80181.152097005906</v>
      </c>
      <c r="M36" s="3">
        <f t="shared" si="0"/>
        <v>81624.412834752016</v>
      </c>
      <c r="O36" s="3">
        <f t="shared" si="1"/>
        <v>83093.652265777549</v>
      </c>
      <c r="P36" s="3"/>
      <c r="Q36" s="3"/>
      <c r="R36" s="3"/>
      <c r="S36" s="3"/>
    </row>
    <row r="37" spans="1:19" ht="12.75" customHeight="1" x14ac:dyDescent="0.2">
      <c r="A37" s="6"/>
      <c r="B37" s="6"/>
      <c r="C37" s="88">
        <v>24</v>
      </c>
      <c r="D37" s="89"/>
      <c r="E37" s="38" t="s">
        <v>62</v>
      </c>
      <c r="F37" s="76">
        <v>1</v>
      </c>
      <c r="G37" s="40">
        <v>79639.710773864455</v>
      </c>
      <c r="L37" s="10"/>
      <c r="M37" s="3">
        <f t="shared" si="0"/>
        <v>81073.225567794012</v>
      </c>
      <c r="N37" s="10"/>
      <c r="O37" s="3">
        <f t="shared" si="1"/>
        <v>82532.543628014304</v>
      </c>
      <c r="P37" s="3"/>
      <c r="Q37" s="3"/>
      <c r="R37" s="3"/>
      <c r="S37" s="3"/>
    </row>
    <row r="38" spans="1:19" ht="12.75" customHeight="1" x14ac:dyDescent="0.2">
      <c r="A38" s="6"/>
      <c r="B38" s="6"/>
      <c r="C38" s="36"/>
      <c r="D38" s="89"/>
      <c r="E38" s="39" t="s">
        <v>2</v>
      </c>
      <c r="F38" s="40">
        <f>SUM(F14:F37)</f>
        <v>27</v>
      </c>
      <c r="G38" s="40"/>
      <c r="H38" s="7">
        <f>SUM(H14:H37)</f>
        <v>0</v>
      </c>
      <c r="J38" s="7">
        <f>SUM(J14:J37)</f>
        <v>0</v>
      </c>
      <c r="L38" s="3">
        <f>SUM(L14:L37)</f>
        <v>0</v>
      </c>
      <c r="N38" s="3">
        <f>SUM(N14:N37)</f>
        <v>0</v>
      </c>
      <c r="P38" s="7">
        <f>SUM(P14:P37)</f>
        <v>0</v>
      </c>
      <c r="Q38" s="3"/>
      <c r="R38" s="7">
        <f>SUM(R14:R37)</f>
        <v>0</v>
      </c>
      <c r="S38" s="3"/>
    </row>
    <row r="39" spans="1:19" s="11" customFormat="1" ht="12.75" customHeight="1" x14ac:dyDescent="0.2">
      <c r="A39" s="6"/>
      <c r="B39" s="6"/>
      <c r="C39" s="5"/>
      <c r="D39" s="89"/>
      <c r="F39" s="6"/>
      <c r="G39" s="3"/>
      <c r="H39" s="6"/>
      <c r="I39" s="3"/>
      <c r="J39" s="6"/>
      <c r="K39" s="3"/>
      <c r="L39" s="3"/>
      <c r="M39" s="3"/>
      <c r="N39" s="3"/>
      <c r="O39" s="3"/>
      <c r="P39" s="6"/>
      <c r="Q39" s="3"/>
      <c r="R39" s="6"/>
      <c r="S39" s="3"/>
    </row>
    <row r="40" spans="1:19" s="11" customFormat="1" ht="12.75" customHeight="1" x14ac:dyDescent="0.2">
      <c r="A40" s="6"/>
      <c r="B40" s="6"/>
      <c r="C40" s="5"/>
      <c r="D40" s="89"/>
      <c r="E40" s="110" t="s">
        <v>5</v>
      </c>
      <c r="F40" s="6"/>
      <c r="G40" s="3"/>
      <c r="H40" s="6"/>
      <c r="I40" s="3"/>
      <c r="J40" s="6"/>
      <c r="K40" s="3"/>
      <c r="L40" s="3"/>
      <c r="M40" s="3"/>
      <c r="N40" s="6"/>
      <c r="O40" s="3"/>
    </row>
    <row r="41" spans="1:19" s="11" customFormat="1" ht="12.75" customHeight="1" x14ac:dyDescent="0.2">
      <c r="A41" s="6"/>
      <c r="B41" s="6"/>
      <c r="C41" s="5"/>
      <c r="D41" s="89"/>
      <c r="E41" s="110" t="s">
        <v>73</v>
      </c>
      <c r="F41" s="6"/>
      <c r="G41" s="3"/>
      <c r="H41" s="6"/>
      <c r="I41" s="3"/>
      <c r="J41" s="6"/>
      <c r="K41" s="3"/>
      <c r="L41" s="3"/>
      <c r="M41" s="3"/>
      <c r="N41" s="6"/>
      <c r="O41" s="3"/>
    </row>
    <row r="42" spans="1:19" s="11" customFormat="1" ht="12.75" customHeight="1" x14ac:dyDescent="0.2">
      <c r="A42" s="6"/>
      <c r="B42" s="6" t="s">
        <v>74</v>
      </c>
      <c r="C42" s="5">
        <v>25</v>
      </c>
      <c r="D42" s="89"/>
      <c r="E42" s="110" t="s">
        <v>75</v>
      </c>
      <c r="F42" s="6">
        <v>1</v>
      </c>
      <c r="G42" s="3" t="s">
        <v>76</v>
      </c>
      <c r="H42" s="6"/>
      <c r="I42" s="3"/>
      <c r="J42" s="6"/>
      <c r="K42" s="3"/>
      <c r="L42" s="3"/>
      <c r="M42" s="3" t="s">
        <v>76</v>
      </c>
      <c r="N42" s="6"/>
      <c r="O42" s="3" t="s">
        <v>76</v>
      </c>
    </row>
    <row r="43" spans="1:19" s="11" customFormat="1" ht="12.75" customHeight="1" x14ac:dyDescent="0.2">
      <c r="A43" s="6"/>
      <c r="B43" s="6" t="s">
        <v>77</v>
      </c>
      <c r="C43" s="5">
        <v>26</v>
      </c>
      <c r="D43" s="89"/>
      <c r="E43" s="110" t="s">
        <v>78</v>
      </c>
      <c r="F43" s="6">
        <v>1</v>
      </c>
      <c r="G43" s="3" t="s">
        <v>76</v>
      </c>
      <c r="H43" s="6"/>
      <c r="I43" s="3"/>
      <c r="J43" s="6"/>
      <c r="K43" s="3"/>
      <c r="L43" s="3"/>
      <c r="M43" s="3" t="s">
        <v>76</v>
      </c>
      <c r="N43" s="6"/>
      <c r="O43" s="3" t="s">
        <v>76</v>
      </c>
    </row>
    <row r="44" spans="1:19" s="11" customFormat="1" ht="12.75" customHeight="1" x14ac:dyDescent="0.2">
      <c r="A44" s="6"/>
      <c r="B44" s="6" t="s">
        <v>79</v>
      </c>
      <c r="C44" s="5">
        <v>27</v>
      </c>
      <c r="D44" s="89"/>
      <c r="E44" s="11" t="s">
        <v>80</v>
      </c>
      <c r="F44" s="6">
        <v>1</v>
      </c>
      <c r="G44" s="3" t="s">
        <v>81</v>
      </c>
      <c r="H44" s="6"/>
      <c r="I44" s="3"/>
      <c r="J44" s="6"/>
      <c r="K44" s="3"/>
      <c r="L44" s="3"/>
      <c r="M44" s="3" t="s">
        <v>81</v>
      </c>
      <c r="N44" s="6"/>
      <c r="O44" s="3" t="s">
        <v>81</v>
      </c>
    </row>
    <row r="45" spans="1:19" s="11" customFormat="1" ht="12.75" customHeight="1" x14ac:dyDescent="0.2">
      <c r="A45" s="6"/>
      <c r="B45" s="6" t="s">
        <v>82</v>
      </c>
      <c r="C45" s="5">
        <v>28</v>
      </c>
      <c r="D45" s="89"/>
      <c r="E45" s="110" t="s">
        <v>83</v>
      </c>
      <c r="F45" s="6">
        <v>1</v>
      </c>
      <c r="G45" s="3" t="s">
        <v>81</v>
      </c>
      <c r="H45" s="6"/>
      <c r="I45" s="3"/>
      <c r="J45" s="6"/>
      <c r="K45" s="3"/>
      <c r="L45" s="3"/>
      <c r="M45" s="3" t="s">
        <v>81</v>
      </c>
      <c r="N45" s="6"/>
      <c r="O45" s="3" t="s">
        <v>81</v>
      </c>
    </row>
    <row r="46" spans="1:19" s="11" customFormat="1" ht="12.75" customHeight="1" x14ac:dyDescent="0.2">
      <c r="A46" s="6"/>
      <c r="B46" s="6" t="s">
        <v>84</v>
      </c>
      <c r="C46" s="5">
        <v>29</v>
      </c>
      <c r="D46" s="89"/>
      <c r="E46" s="11" t="s">
        <v>85</v>
      </c>
      <c r="F46" s="6">
        <v>1</v>
      </c>
      <c r="G46" s="3" t="s">
        <v>86</v>
      </c>
      <c r="H46" s="6"/>
      <c r="I46" s="3"/>
      <c r="J46" s="6"/>
      <c r="K46" s="3"/>
      <c r="L46" s="3"/>
      <c r="M46" s="3" t="s">
        <v>86</v>
      </c>
      <c r="N46" s="6"/>
      <c r="O46" s="3" t="s">
        <v>86</v>
      </c>
    </row>
    <row r="47" spans="1:19" s="11" customFormat="1" ht="12.75" customHeight="1" x14ac:dyDescent="0.2">
      <c r="A47" s="6"/>
      <c r="B47" s="6" t="s">
        <v>87</v>
      </c>
      <c r="C47" s="5">
        <v>30</v>
      </c>
      <c r="D47" s="89"/>
      <c r="E47" s="110" t="s">
        <v>88</v>
      </c>
      <c r="F47" s="6">
        <v>2</v>
      </c>
      <c r="G47" s="3" t="s">
        <v>86</v>
      </c>
      <c r="H47" s="6"/>
      <c r="I47" s="3"/>
      <c r="J47" s="6"/>
      <c r="K47" s="3"/>
      <c r="L47" s="3"/>
      <c r="M47" s="3" t="s">
        <v>86</v>
      </c>
      <c r="N47" s="6"/>
      <c r="O47" s="3" t="s">
        <v>86</v>
      </c>
    </row>
    <row r="48" spans="1:19" s="11" customFormat="1" ht="12.75" customHeight="1" x14ac:dyDescent="0.2">
      <c r="A48" s="6"/>
      <c r="B48" s="6" t="s">
        <v>89</v>
      </c>
      <c r="C48" s="5">
        <v>31</v>
      </c>
      <c r="D48" s="89"/>
      <c r="E48" s="11" t="s">
        <v>90</v>
      </c>
      <c r="F48" s="6">
        <v>1</v>
      </c>
      <c r="G48" s="3" t="s">
        <v>86</v>
      </c>
      <c r="H48" s="6"/>
      <c r="I48" s="3"/>
      <c r="J48" s="6"/>
      <c r="K48" s="3"/>
      <c r="L48" s="3"/>
      <c r="M48" s="3" t="s">
        <v>86</v>
      </c>
      <c r="N48" s="6"/>
      <c r="O48" s="3" t="s">
        <v>86</v>
      </c>
    </row>
    <row r="49" spans="1:15" s="11" customFormat="1" ht="12.75" customHeight="1" x14ac:dyDescent="0.2">
      <c r="A49" s="6"/>
      <c r="B49" s="6" t="s">
        <v>91</v>
      </c>
      <c r="C49" s="5">
        <v>32</v>
      </c>
      <c r="D49" s="89"/>
      <c r="E49" s="110" t="s">
        <v>92</v>
      </c>
      <c r="F49" s="6">
        <v>1</v>
      </c>
      <c r="G49" s="3" t="s">
        <v>93</v>
      </c>
      <c r="H49" s="6"/>
      <c r="I49" s="3"/>
      <c r="J49" s="6"/>
      <c r="K49" s="3"/>
      <c r="L49" s="3"/>
      <c r="M49" s="3" t="s">
        <v>93</v>
      </c>
      <c r="N49" s="6"/>
      <c r="O49" s="3" t="s">
        <v>93</v>
      </c>
    </row>
    <row r="50" spans="1:15" s="11" customFormat="1" ht="12.75" customHeight="1" x14ac:dyDescent="0.2">
      <c r="A50" s="6"/>
      <c r="B50" s="6" t="s">
        <v>94</v>
      </c>
      <c r="C50" s="5">
        <v>33</v>
      </c>
      <c r="D50" s="89"/>
      <c r="E50" s="11" t="s">
        <v>95</v>
      </c>
      <c r="F50" s="6">
        <v>3</v>
      </c>
      <c r="G50" s="3" t="s">
        <v>93</v>
      </c>
      <c r="H50" s="6"/>
      <c r="I50" s="3"/>
      <c r="J50" s="6"/>
      <c r="K50" s="3"/>
      <c r="L50" s="3"/>
      <c r="M50" s="3" t="s">
        <v>93</v>
      </c>
      <c r="N50" s="6"/>
      <c r="O50" s="3" t="s">
        <v>93</v>
      </c>
    </row>
    <row r="51" spans="1:15" s="11" customFormat="1" ht="12.75" customHeight="1" x14ac:dyDescent="0.2">
      <c r="A51" s="6"/>
      <c r="B51" s="6" t="s">
        <v>96</v>
      </c>
      <c r="C51" s="5">
        <v>34</v>
      </c>
      <c r="D51" s="89"/>
      <c r="E51" s="110" t="s">
        <v>97</v>
      </c>
      <c r="F51" s="6">
        <v>1</v>
      </c>
      <c r="G51" s="3" t="s">
        <v>93</v>
      </c>
      <c r="H51" s="6"/>
      <c r="I51" s="3"/>
      <c r="J51" s="6"/>
      <c r="K51" s="3"/>
      <c r="L51" s="3"/>
      <c r="M51" s="3" t="s">
        <v>93</v>
      </c>
      <c r="N51" s="6"/>
      <c r="O51" s="3" t="s">
        <v>93</v>
      </c>
    </row>
    <row r="52" spans="1:15" s="11" customFormat="1" ht="12.75" customHeight="1" x14ac:dyDescent="0.2">
      <c r="A52" s="6"/>
      <c r="B52" s="6" t="s">
        <v>98</v>
      </c>
      <c r="C52" s="5">
        <v>35</v>
      </c>
      <c r="D52" s="89"/>
      <c r="E52" s="11" t="s">
        <v>99</v>
      </c>
      <c r="F52" s="6">
        <v>1</v>
      </c>
      <c r="G52" s="3" t="s">
        <v>100</v>
      </c>
      <c r="H52" s="6"/>
      <c r="I52" s="3"/>
      <c r="J52" s="6"/>
      <c r="K52" s="3"/>
      <c r="L52" s="3"/>
      <c r="M52" s="3" t="s">
        <v>100</v>
      </c>
      <c r="N52" s="6"/>
      <c r="O52" s="3" t="s">
        <v>100</v>
      </c>
    </row>
    <row r="53" spans="1:15" s="11" customFormat="1" ht="12.75" customHeight="1" x14ac:dyDescent="0.2">
      <c r="A53" s="6"/>
      <c r="B53" s="6" t="s">
        <v>101</v>
      </c>
      <c r="C53" s="5">
        <v>36</v>
      </c>
      <c r="D53" s="89"/>
      <c r="E53" s="110" t="s">
        <v>102</v>
      </c>
      <c r="F53" s="6">
        <v>1</v>
      </c>
      <c r="G53" s="3" t="s">
        <v>100</v>
      </c>
      <c r="H53" s="6"/>
      <c r="I53" s="3"/>
      <c r="J53" s="6"/>
      <c r="K53" s="3"/>
      <c r="L53" s="3"/>
      <c r="M53" s="3" t="s">
        <v>100</v>
      </c>
      <c r="N53" s="6"/>
      <c r="O53" s="3" t="s">
        <v>100</v>
      </c>
    </row>
    <row r="54" spans="1:15" s="11" customFormat="1" ht="12.75" customHeight="1" x14ac:dyDescent="0.2">
      <c r="A54" s="6"/>
      <c r="B54" s="6" t="s">
        <v>103</v>
      </c>
      <c r="C54" s="5">
        <v>37</v>
      </c>
      <c r="D54" s="89"/>
      <c r="E54" s="11" t="s">
        <v>104</v>
      </c>
      <c r="F54" s="6">
        <v>1</v>
      </c>
      <c r="G54" s="3" t="s">
        <v>100</v>
      </c>
      <c r="H54" s="6"/>
      <c r="I54" s="3"/>
      <c r="J54" s="6"/>
      <c r="K54" s="3"/>
      <c r="L54" s="3"/>
      <c r="M54" s="3" t="s">
        <v>100</v>
      </c>
      <c r="N54" s="6"/>
      <c r="O54" s="3" t="s">
        <v>100</v>
      </c>
    </row>
    <row r="55" spans="1:15" s="11" customFormat="1" ht="12.75" customHeight="1" x14ac:dyDescent="0.2">
      <c r="A55" s="6"/>
      <c r="B55" s="6" t="s">
        <v>105</v>
      </c>
      <c r="C55" s="5">
        <v>38</v>
      </c>
      <c r="D55" s="89"/>
      <c r="E55" s="110" t="s">
        <v>106</v>
      </c>
      <c r="F55" s="6">
        <v>1</v>
      </c>
      <c r="G55" s="3" t="s">
        <v>100</v>
      </c>
      <c r="H55" s="6"/>
      <c r="I55" s="3"/>
      <c r="J55" s="6"/>
      <c r="K55" s="3"/>
      <c r="L55" s="3"/>
      <c r="M55" s="3" t="s">
        <v>100</v>
      </c>
      <c r="N55" s="6"/>
      <c r="O55" s="3" t="s">
        <v>100</v>
      </c>
    </row>
    <row r="56" spans="1:15" s="11" customFormat="1" ht="12.75" customHeight="1" x14ac:dyDescent="0.2">
      <c r="A56" s="6"/>
      <c r="B56" s="6" t="s">
        <v>107</v>
      </c>
      <c r="C56" s="5">
        <v>39</v>
      </c>
      <c r="D56" s="89"/>
      <c r="E56" s="11" t="s">
        <v>108</v>
      </c>
      <c r="F56" s="6">
        <v>5</v>
      </c>
      <c r="G56" s="3" t="s">
        <v>100</v>
      </c>
      <c r="H56" s="6"/>
      <c r="I56" s="3"/>
      <c r="J56" s="6"/>
      <c r="K56" s="3"/>
      <c r="L56" s="3"/>
      <c r="M56" s="3" t="s">
        <v>100</v>
      </c>
      <c r="N56" s="6"/>
      <c r="O56" s="3" t="s">
        <v>100</v>
      </c>
    </row>
    <row r="57" spans="1:15" s="11" customFormat="1" ht="12.75" customHeight="1" x14ac:dyDescent="0.2">
      <c r="A57" s="6"/>
      <c r="B57" s="6" t="s">
        <v>109</v>
      </c>
      <c r="C57" s="5">
        <v>40</v>
      </c>
      <c r="D57" s="89"/>
      <c r="E57" s="110" t="s">
        <v>110</v>
      </c>
      <c r="F57" s="6">
        <v>2</v>
      </c>
      <c r="G57" s="3" t="s">
        <v>111</v>
      </c>
      <c r="H57" s="6"/>
      <c r="I57" s="3"/>
      <c r="J57" s="6"/>
      <c r="K57" s="3"/>
      <c r="L57" s="3"/>
      <c r="M57" s="3" t="s">
        <v>111</v>
      </c>
      <c r="N57" s="6"/>
      <c r="O57" s="3" t="s">
        <v>111</v>
      </c>
    </row>
    <row r="58" spans="1:15" s="11" customFormat="1" ht="12.75" customHeight="1" x14ac:dyDescent="0.2">
      <c r="A58" s="6"/>
      <c r="B58" s="6" t="s">
        <v>112</v>
      </c>
      <c r="C58" s="5">
        <v>41</v>
      </c>
      <c r="D58" s="89"/>
      <c r="E58" s="11" t="s">
        <v>113</v>
      </c>
      <c r="F58" s="6">
        <v>1</v>
      </c>
      <c r="G58" s="3" t="s">
        <v>111</v>
      </c>
      <c r="H58" s="6"/>
      <c r="I58" s="3"/>
      <c r="J58" s="6"/>
      <c r="K58" s="3"/>
      <c r="L58" s="3"/>
      <c r="M58" s="3" t="s">
        <v>111</v>
      </c>
      <c r="N58" s="6"/>
      <c r="O58" s="3" t="s">
        <v>111</v>
      </c>
    </row>
    <row r="59" spans="1:15" s="11" customFormat="1" ht="12.75" customHeight="1" x14ac:dyDescent="0.2">
      <c r="A59" s="6"/>
      <c r="B59" s="6" t="s">
        <v>114</v>
      </c>
      <c r="C59" s="5">
        <v>42</v>
      </c>
      <c r="D59" s="89"/>
      <c r="E59" s="110" t="s">
        <v>115</v>
      </c>
      <c r="F59" s="6">
        <v>1</v>
      </c>
      <c r="G59" s="3" t="s">
        <v>116</v>
      </c>
      <c r="H59" s="6"/>
      <c r="I59" s="3"/>
      <c r="J59" s="6"/>
      <c r="K59" s="3"/>
      <c r="L59" s="3"/>
      <c r="M59" s="3" t="s">
        <v>116</v>
      </c>
      <c r="N59" s="6"/>
      <c r="O59" s="3" t="s">
        <v>116</v>
      </c>
    </row>
    <row r="60" spans="1:15" s="11" customFormat="1" ht="12.75" customHeight="1" x14ac:dyDescent="0.2">
      <c r="A60" s="6"/>
      <c r="B60" s="6" t="s">
        <v>117</v>
      </c>
      <c r="C60" s="5">
        <v>43</v>
      </c>
      <c r="D60" s="89"/>
      <c r="E60" s="11" t="s">
        <v>118</v>
      </c>
      <c r="F60" s="6">
        <v>8</v>
      </c>
      <c r="G60" s="3" t="s">
        <v>119</v>
      </c>
      <c r="H60" s="6"/>
      <c r="I60" s="3"/>
      <c r="J60" s="6"/>
      <c r="K60" s="3"/>
      <c r="L60" s="3"/>
      <c r="M60" s="3" t="s">
        <v>119</v>
      </c>
      <c r="N60" s="6"/>
      <c r="O60" s="3" t="s">
        <v>119</v>
      </c>
    </row>
    <row r="61" spans="1:15" s="11" customFormat="1" ht="12.75" customHeight="1" x14ac:dyDescent="0.2">
      <c r="A61" s="6"/>
      <c r="B61" s="6" t="s">
        <v>120</v>
      </c>
      <c r="C61" s="5">
        <v>44</v>
      </c>
      <c r="D61" s="89"/>
      <c r="E61" s="110" t="s">
        <v>121</v>
      </c>
      <c r="F61" s="6">
        <v>1</v>
      </c>
      <c r="G61" s="3" t="s">
        <v>122</v>
      </c>
      <c r="H61" s="6"/>
      <c r="I61" s="3"/>
      <c r="J61" s="6"/>
      <c r="K61" s="3"/>
      <c r="L61" s="3"/>
      <c r="M61" s="3" t="s">
        <v>122</v>
      </c>
      <c r="N61" s="6"/>
      <c r="O61" s="3" t="s">
        <v>122</v>
      </c>
    </row>
    <row r="62" spans="1:15" s="11" customFormat="1" ht="12.75" customHeight="1" x14ac:dyDescent="0.2">
      <c r="A62" s="6"/>
      <c r="B62" s="6" t="s">
        <v>123</v>
      </c>
      <c r="C62" s="5">
        <v>45</v>
      </c>
      <c r="D62" s="89"/>
      <c r="E62" s="11" t="s">
        <v>124</v>
      </c>
      <c r="F62" s="6">
        <v>1</v>
      </c>
      <c r="G62" s="3" t="s">
        <v>125</v>
      </c>
      <c r="H62" s="6"/>
      <c r="I62" s="3"/>
      <c r="J62" s="6"/>
      <c r="K62" s="3"/>
      <c r="L62" s="3"/>
      <c r="M62" s="3" t="s">
        <v>125</v>
      </c>
      <c r="N62" s="6"/>
      <c r="O62" s="3" t="s">
        <v>125</v>
      </c>
    </row>
    <row r="63" spans="1:15" s="11" customFormat="1" ht="12.75" customHeight="1" x14ac:dyDescent="0.2">
      <c r="A63" s="6"/>
      <c r="B63" s="6" t="s">
        <v>126</v>
      </c>
      <c r="C63" s="5">
        <v>46</v>
      </c>
      <c r="D63" s="89"/>
      <c r="E63" s="110" t="s">
        <v>127</v>
      </c>
      <c r="F63" s="6">
        <v>1</v>
      </c>
      <c r="G63" s="3" t="s">
        <v>125</v>
      </c>
      <c r="H63" s="6"/>
      <c r="I63" s="3"/>
      <c r="J63" s="6"/>
      <c r="K63" s="3"/>
      <c r="L63" s="3"/>
      <c r="M63" s="3" t="s">
        <v>125</v>
      </c>
      <c r="N63" s="6"/>
      <c r="O63" s="3" t="s">
        <v>125</v>
      </c>
    </row>
    <row r="64" spans="1:15" s="11" customFormat="1" ht="12.75" customHeight="1" x14ac:dyDescent="0.2">
      <c r="A64" s="6"/>
      <c r="B64" s="6" t="s">
        <v>128</v>
      </c>
      <c r="C64" s="5">
        <v>47</v>
      </c>
      <c r="D64" s="89"/>
      <c r="E64" s="11" t="s">
        <v>129</v>
      </c>
      <c r="F64" s="6">
        <v>1</v>
      </c>
      <c r="G64" s="3" t="s">
        <v>125</v>
      </c>
      <c r="H64" s="6"/>
      <c r="I64" s="3"/>
      <c r="J64" s="6"/>
      <c r="K64" s="3"/>
      <c r="L64" s="3"/>
      <c r="M64" s="3" t="s">
        <v>125</v>
      </c>
      <c r="N64" s="6"/>
      <c r="O64" s="3" t="s">
        <v>125</v>
      </c>
    </row>
    <row r="65" spans="1:19" s="11" customFormat="1" ht="12.75" customHeight="1" x14ac:dyDescent="0.2">
      <c r="A65" s="6"/>
      <c r="B65" s="6" t="s">
        <v>130</v>
      </c>
      <c r="C65" s="5">
        <v>48</v>
      </c>
      <c r="D65" s="89"/>
      <c r="E65" s="110" t="s">
        <v>131</v>
      </c>
      <c r="F65" s="6">
        <v>2</v>
      </c>
      <c r="G65" s="3" t="s">
        <v>132</v>
      </c>
      <c r="H65" s="6"/>
      <c r="I65" s="3"/>
      <c r="J65" s="6"/>
      <c r="K65" s="3"/>
      <c r="L65" s="3"/>
      <c r="M65" s="3" t="s">
        <v>132</v>
      </c>
      <c r="N65" s="6"/>
      <c r="O65" s="3" t="s">
        <v>132</v>
      </c>
    </row>
    <row r="66" spans="1:19" s="11" customFormat="1" ht="12.75" customHeight="1" x14ac:dyDescent="0.2">
      <c r="A66" s="6"/>
      <c r="B66" s="6" t="s">
        <v>133</v>
      </c>
      <c r="C66" s="5">
        <v>49</v>
      </c>
      <c r="D66" s="89"/>
      <c r="E66" s="11" t="s">
        <v>134</v>
      </c>
      <c r="F66" s="6">
        <v>1</v>
      </c>
      <c r="G66" s="3" t="s">
        <v>132</v>
      </c>
      <c r="H66" s="6"/>
      <c r="I66" s="3"/>
      <c r="J66" s="6"/>
      <c r="K66" s="3"/>
      <c r="L66" s="3"/>
      <c r="M66" s="3" t="s">
        <v>132</v>
      </c>
      <c r="N66" s="6"/>
      <c r="O66" s="3" t="s">
        <v>132</v>
      </c>
    </row>
    <row r="67" spans="1:19" s="11" customFormat="1" ht="12.75" customHeight="1" x14ac:dyDescent="0.2">
      <c r="A67" s="6"/>
      <c r="B67" s="6" t="s">
        <v>135</v>
      </c>
      <c r="C67" s="5">
        <v>50</v>
      </c>
      <c r="D67" s="89"/>
      <c r="E67" s="110" t="s">
        <v>136</v>
      </c>
      <c r="F67" s="6">
        <v>10</v>
      </c>
      <c r="G67" s="3" t="s">
        <v>132</v>
      </c>
      <c r="H67" s="6"/>
      <c r="I67" s="3"/>
      <c r="J67" s="6"/>
      <c r="K67" s="3"/>
      <c r="L67" s="3"/>
      <c r="M67" s="3" t="s">
        <v>132</v>
      </c>
      <c r="N67" s="6"/>
      <c r="O67" s="3" t="s">
        <v>132</v>
      </c>
    </row>
    <row r="68" spans="1:19" s="11" customFormat="1" ht="12.75" customHeight="1" x14ac:dyDescent="0.2">
      <c r="A68" s="6"/>
      <c r="B68" s="6" t="s">
        <v>137</v>
      </c>
      <c r="C68" s="5">
        <v>51</v>
      </c>
      <c r="D68" s="89"/>
      <c r="E68" s="11" t="s">
        <v>138</v>
      </c>
      <c r="F68" s="6">
        <v>6</v>
      </c>
      <c r="G68" s="3" t="s">
        <v>139</v>
      </c>
      <c r="H68" s="6"/>
      <c r="I68" s="3"/>
      <c r="J68" s="6"/>
      <c r="K68" s="3"/>
      <c r="L68" s="3"/>
      <c r="M68" s="3" t="s">
        <v>139</v>
      </c>
      <c r="N68" s="6"/>
      <c r="O68" s="3" t="s">
        <v>139</v>
      </c>
    </row>
    <row r="69" spans="1:19" s="11" customFormat="1" ht="12.75" customHeight="1" x14ac:dyDescent="0.2">
      <c r="A69" s="6"/>
      <c r="B69" s="6" t="s">
        <v>140</v>
      </c>
      <c r="C69" s="5">
        <v>52</v>
      </c>
      <c r="D69" s="89"/>
      <c r="E69" s="110" t="s">
        <v>141</v>
      </c>
      <c r="F69" s="6">
        <v>4</v>
      </c>
      <c r="G69" s="3" t="s">
        <v>142</v>
      </c>
      <c r="H69" s="6"/>
      <c r="I69" s="3"/>
      <c r="J69" s="6"/>
      <c r="K69" s="3"/>
      <c r="L69" s="3"/>
      <c r="M69" s="3" t="s">
        <v>142</v>
      </c>
      <c r="N69" s="6"/>
      <c r="O69" s="3" t="s">
        <v>142</v>
      </c>
    </row>
    <row r="70" spans="1:19" s="11" customFormat="1" ht="12.75" customHeight="1" x14ac:dyDescent="0.2">
      <c r="A70" s="6"/>
      <c r="B70" s="6" t="s">
        <v>143</v>
      </c>
      <c r="C70" s="5">
        <v>53</v>
      </c>
      <c r="D70" s="89"/>
      <c r="E70" s="11" t="s">
        <v>144</v>
      </c>
      <c r="F70" s="6">
        <v>1</v>
      </c>
      <c r="G70" s="3" t="s">
        <v>145</v>
      </c>
      <c r="H70" s="6"/>
      <c r="I70" s="3"/>
      <c r="J70" s="6"/>
      <c r="K70" s="3"/>
      <c r="L70" s="3"/>
      <c r="M70" s="3" t="s">
        <v>145</v>
      </c>
      <c r="N70" s="6"/>
      <c r="O70" s="3" t="s">
        <v>145</v>
      </c>
    </row>
    <row r="71" spans="1:19" s="11" customFormat="1" ht="12.75" customHeight="1" x14ac:dyDescent="0.2">
      <c r="A71" s="6"/>
      <c r="B71" s="6" t="s">
        <v>146</v>
      </c>
      <c r="C71" s="5">
        <v>54</v>
      </c>
      <c r="D71" s="89"/>
      <c r="E71" s="110" t="s">
        <v>147</v>
      </c>
      <c r="F71" s="6">
        <v>2</v>
      </c>
      <c r="G71" s="3" t="s">
        <v>148</v>
      </c>
      <c r="H71" s="6"/>
      <c r="I71" s="3"/>
      <c r="J71" s="6"/>
      <c r="K71" s="3"/>
      <c r="L71" s="3"/>
      <c r="M71" s="3" t="s">
        <v>148</v>
      </c>
      <c r="N71" s="6"/>
      <c r="O71" s="3" t="s">
        <v>148</v>
      </c>
    </row>
    <row r="72" spans="1:19" s="11" customFormat="1" ht="12.75" customHeight="1" x14ac:dyDescent="0.2">
      <c r="A72" s="6"/>
      <c r="B72" s="6" t="s">
        <v>149</v>
      </c>
      <c r="C72" s="5">
        <v>55</v>
      </c>
      <c r="D72" s="89"/>
      <c r="E72" s="11" t="s">
        <v>150</v>
      </c>
      <c r="F72" s="6">
        <v>4</v>
      </c>
      <c r="G72" s="3" t="s">
        <v>151</v>
      </c>
      <c r="H72" s="6"/>
      <c r="I72" s="3"/>
      <c r="J72" s="6"/>
      <c r="K72" s="3"/>
      <c r="L72" s="3"/>
      <c r="M72" s="3" t="s">
        <v>151</v>
      </c>
      <c r="N72" s="6"/>
      <c r="O72" s="3" t="s">
        <v>151</v>
      </c>
    </row>
    <row r="73" spans="1:19" s="11" customFormat="1" ht="12.75" customHeight="1" x14ac:dyDescent="0.2">
      <c r="A73" s="6"/>
      <c r="B73" s="6"/>
      <c r="C73" s="5"/>
      <c r="D73" s="89"/>
      <c r="E73" s="91" t="s">
        <v>2</v>
      </c>
      <c r="F73" s="111">
        <f>SUM(F42:F72)</f>
        <v>68</v>
      </c>
      <c r="G73" s="3"/>
      <c r="H73" s="111">
        <f>SUM(H42:H72)</f>
        <v>0</v>
      </c>
      <c r="I73" s="3"/>
      <c r="J73" s="111">
        <f>SUM(J42:J72)</f>
        <v>0</v>
      </c>
      <c r="K73" s="3"/>
      <c r="L73" s="111">
        <f>SUM(L42:L72)</f>
        <v>0</v>
      </c>
      <c r="M73" s="3"/>
      <c r="N73" s="111">
        <f>SUM(N42:N72)</f>
        <v>0</v>
      </c>
      <c r="O73" s="3"/>
      <c r="P73" s="111">
        <f>SUM(P42:P72)</f>
        <v>0</v>
      </c>
      <c r="R73" s="111">
        <f>SUM(R42:R72)</f>
        <v>0</v>
      </c>
    </row>
    <row r="74" spans="1:19" s="11" customFormat="1" ht="12.75" customHeight="1" x14ac:dyDescent="0.2">
      <c r="A74" s="6"/>
      <c r="B74" s="6"/>
      <c r="C74" s="5"/>
      <c r="D74" s="89"/>
      <c r="F74" s="6"/>
      <c r="G74" s="3"/>
      <c r="H74" s="6"/>
      <c r="I74" s="3"/>
      <c r="J74" s="6"/>
      <c r="K74" s="3"/>
      <c r="L74" s="3"/>
      <c r="M74" s="3"/>
      <c r="N74" s="6"/>
      <c r="O74" s="3"/>
    </row>
    <row r="75" spans="1:19" ht="12.75" customHeight="1" x14ac:dyDescent="0.2">
      <c r="A75" s="6"/>
      <c r="B75" s="6"/>
      <c r="D75" s="89"/>
      <c r="E75" s="11" t="s">
        <v>5</v>
      </c>
      <c r="F75" s="3"/>
      <c r="G75" s="3"/>
      <c r="P75" s="3"/>
      <c r="Q75" s="3"/>
      <c r="R75" s="3"/>
      <c r="S75" s="3"/>
    </row>
    <row r="76" spans="1:19" ht="12.75" customHeight="1" x14ac:dyDescent="0.2">
      <c r="A76" s="6"/>
      <c r="B76" s="6"/>
      <c r="D76" s="89"/>
      <c r="E76" s="11" t="s">
        <v>11</v>
      </c>
      <c r="F76" s="3"/>
      <c r="G76" s="3"/>
      <c r="P76" s="3"/>
      <c r="Q76" s="3"/>
      <c r="R76" s="3"/>
      <c r="S76" s="3"/>
    </row>
    <row r="77" spans="1:19" ht="12.75" customHeight="1" x14ac:dyDescent="0.2">
      <c r="A77" s="6"/>
      <c r="B77" s="6"/>
      <c r="C77" s="42">
        <v>56</v>
      </c>
      <c r="D77" s="89"/>
      <c r="E77" s="43" t="s">
        <v>25</v>
      </c>
      <c r="F77" s="47">
        <v>2</v>
      </c>
      <c r="G77" s="46">
        <v>114990.1469532348</v>
      </c>
      <c r="M77" s="3">
        <f t="shared" ref="M77:M78" si="2">G77*(1+$T$8)</f>
        <v>117059.96959839303</v>
      </c>
      <c r="O77" s="3">
        <f t="shared" ref="O77:O78" si="3">M77*(1+$T$8)</f>
        <v>119167.04905116411</v>
      </c>
      <c r="P77" s="3"/>
      <c r="Q77" s="3"/>
      <c r="R77" s="3"/>
      <c r="S77" s="3"/>
    </row>
    <row r="78" spans="1:19" ht="12.75" customHeight="1" x14ac:dyDescent="0.2">
      <c r="A78" s="6"/>
      <c r="B78" s="6"/>
      <c r="C78" s="42">
        <v>57</v>
      </c>
      <c r="D78" s="89"/>
      <c r="E78" s="43" t="s">
        <v>24</v>
      </c>
      <c r="F78" s="112">
        <v>1</v>
      </c>
      <c r="G78" s="46">
        <v>104397.01261364532</v>
      </c>
      <c r="L78" s="10"/>
      <c r="M78" s="3">
        <f t="shared" si="2"/>
        <v>106276.15884069093</v>
      </c>
      <c r="N78" s="10"/>
      <c r="O78" s="3">
        <f t="shared" si="3"/>
        <v>108189.12969982337</v>
      </c>
      <c r="P78" s="3"/>
      <c r="Q78" s="3"/>
      <c r="R78" s="3"/>
      <c r="S78" s="3"/>
    </row>
    <row r="79" spans="1:19" ht="12.75" customHeight="1" x14ac:dyDescent="0.25">
      <c r="A79" s="6"/>
      <c r="B79" s="6"/>
      <c r="C79" s="41"/>
      <c r="D79" s="89"/>
      <c r="E79" s="44" t="s">
        <v>2</v>
      </c>
      <c r="F79" s="113">
        <f>SUM(F77:F78)</f>
        <v>3</v>
      </c>
      <c r="G79" s="45"/>
      <c r="H79" s="113">
        <f>SUM(H77:H78)</f>
        <v>0</v>
      </c>
      <c r="J79" s="113">
        <f>SUM(J77:J78)</f>
        <v>0</v>
      </c>
      <c r="L79" s="64">
        <f>SUM(L77:L78)</f>
        <v>0</v>
      </c>
      <c r="N79" s="64">
        <f>SUM(N77:N78)</f>
        <v>0</v>
      </c>
      <c r="P79" s="113">
        <f>SUM(P77:P78)</f>
        <v>0</v>
      </c>
      <c r="Q79" s="3"/>
      <c r="R79" s="113">
        <f>SUM(R77:R78)</f>
        <v>0</v>
      </c>
      <c r="S79" s="3"/>
    </row>
    <row r="80" spans="1:19" ht="12.75" customHeight="1" x14ac:dyDescent="0.2">
      <c r="A80" s="6"/>
      <c r="B80" s="6"/>
      <c r="D80" s="89"/>
      <c r="E80" s="8"/>
      <c r="F80" s="3"/>
      <c r="G80" s="3"/>
      <c r="P80" s="3"/>
      <c r="Q80" s="3"/>
      <c r="R80" s="3"/>
      <c r="S80" s="3"/>
    </row>
    <row r="81" spans="1:19" ht="12.75" customHeight="1" x14ac:dyDescent="0.2">
      <c r="A81" s="6"/>
      <c r="B81" s="6"/>
      <c r="D81" s="89"/>
      <c r="E81" s="11" t="s">
        <v>23</v>
      </c>
      <c r="F81" s="3"/>
      <c r="G81" s="3"/>
      <c r="P81" s="3"/>
      <c r="Q81" s="3"/>
      <c r="R81" s="3"/>
      <c r="S81" s="3"/>
    </row>
    <row r="82" spans="1:19" ht="12.75" customHeight="1" x14ac:dyDescent="0.2">
      <c r="A82" s="6"/>
      <c r="B82" s="6"/>
      <c r="D82" s="89"/>
      <c r="E82" s="11" t="s">
        <v>11</v>
      </c>
      <c r="F82" s="3"/>
      <c r="G82" s="3"/>
      <c r="P82" s="3"/>
      <c r="Q82" s="3"/>
      <c r="R82" s="3"/>
      <c r="S82" s="3"/>
    </row>
    <row r="83" spans="1:19" ht="12.75" customHeight="1" x14ac:dyDescent="0.2">
      <c r="A83" s="6"/>
      <c r="B83" s="6"/>
      <c r="C83" s="48">
        <v>58</v>
      </c>
      <c r="D83" s="89"/>
      <c r="E83" s="49" t="s">
        <v>10</v>
      </c>
      <c r="F83" s="52">
        <v>43</v>
      </c>
      <c r="G83" s="51">
        <v>87588.405869221053</v>
      </c>
      <c r="M83" s="3">
        <f t="shared" ref="M83:M84" si="4">G83*(1+$T$8)</f>
        <v>89164.997174867036</v>
      </c>
      <c r="O83" s="3">
        <f t="shared" ref="O83:O84" si="5">M83*(1+$T$8)</f>
        <v>90769.967124014642</v>
      </c>
      <c r="P83" s="3"/>
      <c r="Q83" s="3"/>
      <c r="R83" s="3"/>
      <c r="S83" s="3"/>
    </row>
    <row r="84" spans="1:19" ht="12.75" customHeight="1" x14ac:dyDescent="0.2">
      <c r="A84" s="6"/>
      <c r="B84" s="6"/>
      <c r="C84" s="48">
        <v>59</v>
      </c>
      <c r="D84" s="89"/>
      <c r="E84" s="49" t="s">
        <v>9</v>
      </c>
      <c r="F84" s="94">
        <v>75</v>
      </c>
      <c r="G84" s="92">
        <v>44081.401523308356</v>
      </c>
      <c r="K84" s="92"/>
      <c r="L84" s="10"/>
      <c r="M84" s="3">
        <f t="shared" si="4"/>
        <v>44874.86675072791</v>
      </c>
      <c r="N84" s="10"/>
      <c r="O84" s="3">
        <f t="shared" si="5"/>
        <v>45682.614352241013</v>
      </c>
      <c r="P84" s="3"/>
      <c r="Q84" s="3"/>
      <c r="R84" s="3"/>
      <c r="S84" s="3"/>
    </row>
    <row r="85" spans="1:19" ht="12.75" customHeight="1" x14ac:dyDescent="0.2">
      <c r="A85" s="6"/>
      <c r="B85" s="6"/>
      <c r="C85" s="48"/>
      <c r="D85" s="89"/>
      <c r="E85" s="50" t="s">
        <v>2</v>
      </c>
      <c r="F85" s="52">
        <f>SUM(F83:F84)</f>
        <v>118</v>
      </c>
      <c r="G85" s="51"/>
      <c r="H85" s="113">
        <f>SUM(H83:H84)</f>
        <v>0</v>
      </c>
      <c r="J85" s="113">
        <f>SUM(J83:J84)</f>
        <v>0</v>
      </c>
      <c r="L85" s="64">
        <f>SUM(L83:L84)</f>
        <v>0</v>
      </c>
      <c r="N85" s="64">
        <f>SUM(N83:N84)</f>
        <v>0</v>
      </c>
      <c r="P85" s="113">
        <f>SUM(P83:P84)</f>
        <v>0</v>
      </c>
      <c r="Q85" s="3"/>
      <c r="R85" s="113">
        <f>SUM(R83:R84)</f>
        <v>0</v>
      </c>
      <c r="S85" s="3"/>
    </row>
    <row r="86" spans="1:19" ht="12.75" customHeight="1" x14ac:dyDescent="0.2">
      <c r="A86" s="6"/>
      <c r="B86" s="6"/>
      <c r="D86" s="89"/>
      <c r="E86" s="11"/>
      <c r="F86" s="6"/>
      <c r="G86" s="3"/>
      <c r="H86" s="6"/>
      <c r="J86" s="6"/>
      <c r="P86" s="6"/>
      <c r="Q86" s="3"/>
      <c r="R86" s="6"/>
      <c r="S86" s="3"/>
    </row>
    <row r="87" spans="1:19" ht="12.75" customHeight="1" x14ac:dyDescent="0.2">
      <c r="A87" s="6"/>
      <c r="B87" s="6"/>
      <c r="D87" s="89"/>
      <c r="E87" s="12" t="s">
        <v>22</v>
      </c>
      <c r="F87" s="3"/>
      <c r="G87" s="3"/>
      <c r="P87" s="3"/>
      <c r="Q87" s="3"/>
      <c r="R87" s="3"/>
      <c r="S87" s="3"/>
    </row>
    <row r="88" spans="1:19" ht="12.75" customHeight="1" x14ac:dyDescent="0.2">
      <c r="A88" s="6"/>
      <c r="B88" s="6"/>
      <c r="D88" s="89"/>
      <c r="E88" s="12"/>
      <c r="F88" s="3"/>
      <c r="G88" s="3"/>
      <c r="P88" s="3"/>
      <c r="Q88" s="3"/>
      <c r="R88" s="3"/>
      <c r="S88" s="3"/>
    </row>
    <row r="89" spans="1:19" ht="12.75" customHeight="1" x14ac:dyDescent="0.2">
      <c r="A89" s="6"/>
      <c r="B89" s="6"/>
      <c r="D89" s="89"/>
      <c r="E89" s="11" t="s">
        <v>5</v>
      </c>
      <c r="F89" s="3"/>
      <c r="G89" s="3"/>
      <c r="P89" s="3"/>
      <c r="Q89" s="3"/>
      <c r="R89" s="3"/>
      <c r="S89" s="3"/>
    </row>
    <row r="90" spans="1:19" ht="12.75" customHeight="1" x14ac:dyDescent="0.2">
      <c r="A90" s="6"/>
      <c r="B90" s="6"/>
      <c r="D90" s="89"/>
      <c r="E90" s="11" t="s">
        <v>14</v>
      </c>
      <c r="F90" s="3"/>
      <c r="G90" s="3"/>
      <c r="P90" s="3"/>
      <c r="Q90" s="3"/>
      <c r="R90" s="3"/>
      <c r="S90" s="3"/>
    </row>
    <row r="91" spans="1:19" ht="12.75" customHeight="1" x14ac:dyDescent="0.2">
      <c r="A91" s="6"/>
      <c r="B91" s="6"/>
      <c r="C91" s="53">
        <v>60</v>
      </c>
      <c r="D91" s="89"/>
      <c r="E91" s="54" t="s">
        <v>21</v>
      </c>
      <c r="F91" s="57">
        <v>1</v>
      </c>
      <c r="G91" s="56">
        <v>87587.10338129045</v>
      </c>
      <c r="M91" s="3">
        <f t="shared" ref="M91:M92" si="6">G91*(1+$T$8)</f>
        <v>89163.671242153679</v>
      </c>
      <c r="O91" s="3">
        <f t="shared" ref="O91:O92" si="7">M91*(1+$T$8)</f>
        <v>90768.617324512452</v>
      </c>
      <c r="P91" s="3"/>
      <c r="Q91" s="3"/>
      <c r="R91" s="3"/>
      <c r="S91" s="3"/>
    </row>
    <row r="92" spans="1:19" ht="12.75" customHeight="1" x14ac:dyDescent="0.2">
      <c r="A92" s="6"/>
      <c r="B92" s="6"/>
      <c r="C92" s="53">
        <v>61</v>
      </c>
      <c r="D92" s="89"/>
      <c r="E92" s="54" t="s">
        <v>20</v>
      </c>
      <c r="F92" s="58">
        <v>1</v>
      </c>
      <c r="G92" s="56">
        <v>74201.434918489336</v>
      </c>
      <c r="L92" s="10"/>
      <c r="M92" s="3">
        <f t="shared" si="6"/>
        <v>75537.060747022144</v>
      </c>
      <c r="N92" s="10"/>
      <c r="O92" s="3">
        <f t="shared" si="7"/>
        <v>76896.727840468549</v>
      </c>
      <c r="P92" s="3"/>
      <c r="Q92" s="3"/>
      <c r="R92" s="3"/>
      <c r="S92" s="3"/>
    </row>
    <row r="93" spans="1:19" ht="12.75" customHeight="1" x14ac:dyDescent="0.2">
      <c r="A93" s="6"/>
      <c r="B93" s="6"/>
      <c r="C93" s="53"/>
      <c r="D93" s="89"/>
      <c r="E93" s="55" t="s">
        <v>2</v>
      </c>
      <c r="F93" s="57">
        <f>SUM(F91:F92)</f>
        <v>2</v>
      </c>
      <c r="G93" s="56"/>
      <c r="H93" s="7">
        <f>SUM(H91:H92)</f>
        <v>0</v>
      </c>
      <c r="J93" s="7">
        <f>SUM(J91:J92)</f>
        <v>0</v>
      </c>
      <c r="L93" s="3">
        <f>SUM(L91:L92)</f>
        <v>0</v>
      </c>
      <c r="N93" s="3">
        <f>SUM(N91:N92)</f>
        <v>0</v>
      </c>
      <c r="P93" s="7">
        <f>SUM(P91:P92)</f>
        <v>0</v>
      </c>
      <c r="Q93" s="3"/>
      <c r="R93" s="7">
        <f>SUM(R91:R92)</f>
        <v>0</v>
      </c>
      <c r="S93" s="3"/>
    </row>
    <row r="94" spans="1:19" ht="12.75" customHeight="1" x14ac:dyDescent="0.2">
      <c r="A94" s="6"/>
      <c r="B94" s="6"/>
      <c r="D94" s="89"/>
      <c r="E94" s="8"/>
      <c r="F94" s="3"/>
      <c r="G94" s="3"/>
      <c r="P94" s="3"/>
      <c r="Q94" s="3"/>
      <c r="R94" s="3"/>
      <c r="S94" s="3"/>
    </row>
    <row r="95" spans="1:19" ht="12.75" customHeight="1" x14ac:dyDescent="0.2">
      <c r="A95" s="6"/>
      <c r="B95" s="6"/>
      <c r="D95" s="89"/>
      <c r="E95" s="11" t="s">
        <v>5</v>
      </c>
      <c r="F95" s="3"/>
      <c r="G95" s="3"/>
      <c r="P95" s="3"/>
      <c r="Q95" s="3"/>
      <c r="R95" s="3"/>
      <c r="S95" s="3"/>
    </row>
    <row r="96" spans="1:19" ht="12.75" customHeight="1" x14ac:dyDescent="0.2">
      <c r="A96" s="6"/>
      <c r="B96" s="6"/>
      <c r="D96" s="89"/>
      <c r="E96" s="11" t="s">
        <v>11</v>
      </c>
      <c r="F96" s="3"/>
      <c r="G96" s="3"/>
      <c r="P96" s="3"/>
      <c r="Q96" s="3"/>
      <c r="R96" s="3"/>
      <c r="S96" s="3"/>
    </row>
    <row r="97" spans="1:19" ht="12.75" customHeight="1" x14ac:dyDescent="0.2">
      <c r="A97" s="6"/>
      <c r="B97" s="6"/>
      <c r="C97" s="59">
        <v>62</v>
      </c>
      <c r="D97" s="89"/>
      <c r="E97" s="60" t="s">
        <v>19</v>
      </c>
      <c r="F97" s="64">
        <v>1</v>
      </c>
      <c r="G97" s="62">
        <v>100288.96568052527</v>
      </c>
      <c r="M97" s="3">
        <f t="shared" ref="M97:M98" si="8">G97*(1+$T$8)</f>
        <v>102094.16706277474</v>
      </c>
      <c r="O97" s="3">
        <f t="shared" ref="O97:O98" si="9">M97*(1+$T$8)</f>
        <v>103931.86206990469</v>
      </c>
      <c r="P97" s="3"/>
      <c r="Q97" s="3"/>
      <c r="R97" s="3"/>
      <c r="S97" s="3"/>
    </row>
    <row r="98" spans="1:19" ht="12.75" customHeight="1" x14ac:dyDescent="0.2">
      <c r="A98" s="6"/>
      <c r="B98" s="6"/>
      <c r="C98" s="59">
        <v>63</v>
      </c>
      <c r="D98" s="89"/>
      <c r="E98" s="60" t="s">
        <v>10</v>
      </c>
      <c r="F98" s="65">
        <v>13</v>
      </c>
      <c r="G98" s="62">
        <v>87588.405869221053</v>
      </c>
      <c r="L98" s="10"/>
      <c r="M98" s="3">
        <f t="shared" si="8"/>
        <v>89164.997174867036</v>
      </c>
      <c r="N98" s="10"/>
      <c r="O98" s="3">
        <f t="shared" si="9"/>
        <v>90769.967124014642</v>
      </c>
      <c r="P98" s="3"/>
      <c r="Q98" s="3"/>
      <c r="R98" s="3"/>
      <c r="S98" s="3"/>
    </row>
    <row r="99" spans="1:19" ht="12.75" customHeight="1" x14ac:dyDescent="0.2">
      <c r="A99" s="6"/>
      <c r="B99" s="6"/>
      <c r="C99" s="59"/>
      <c r="D99" s="89"/>
      <c r="E99" s="61" t="s">
        <v>2</v>
      </c>
      <c r="F99" s="64">
        <f>SUM(F97:F98)</f>
        <v>14</v>
      </c>
      <c r="G99" s="63"/>
      <c r="H99" s="7">
        <f>SUM(H97:H98)</f>
        <v>0</v>
      </c>
      <c r="J99" s="7">
        <f>SUM(J97:J98)</f>
        <v>0</v>
      </c>
      <c r="L99" s="3">
        <f>SUM(L97:L98)</f>
        <v>0</v>
      </c>
      <c r="N99" s="3">
        <f>SUM(N97:N98)</f>
        <v>0</v>
      </c>
      <c r="P99" s="7">
        <f>SUM(P97:P98)</f>
        <v>0</v>
      </c>
      <c r="Q99" s="3"/>
      <c r="R99" s="7">
        <f>SUM(R97:R98)</f>
        <v>0</v>
      </c>
      <c r="S99" s="3"/>
    </row>
    <row r="100" spans="1:19" ht="12.75" customHeight="1" x14ac:dyDescent="0.2">
      <c r="D100" s="89"/>
    </row>
    <row r="101" spans="1:19" ht="12.75" customHeight="1" x14ac:dyDescent="0.2">
      <c r="A101" s="6"/>
      <c r="D101" s="89"/>
      <c r="E101" s="1" t="s">
        <v>152</v>
      </c>
      <c r="F101" s="64"/>
      <c r="G101" s="63"/>
      <c r="H101" s="3"/>
      <c r="J101" s="3"/>
      <c r="P101" s="1"/>
      <c r="Q101" s="1"/>
      <c r="R101" s="1"/>
      <c r="S101" s="1"/>
    </row>
    <row r="102" spans="1:19" ht="12.75" customHeight="1" x14ac:dyDescent="0.2">
      <c r="A102" s="6"/>
      <c r="D102" s="89"/>
      <c r="E102" s="1" t="s">
        <v>73</v>
      </c>
      <c r="F102" s="64"/>
      <c r="G102" s="63"/>
      <c r="H102" s="3"/>
      <c r="J102" s="3"/>
      <c r="P102" s="1"/>
      <c r="Q102" s="1"/>
      <c r="R102" s="1"/>
      <c r="S102" s="1"/>
    </row>
    <row r="103" spans="1:19" ht="12.75" customHeight="1" x14ac:dyDescent="0.2">
      <c r="A103" s="6"/>
      <c r="B103" s="2" t="s">
        <v>153</v>
      </c>
      <c r="C103" s="5">
        <v>64</v>
      </c>
      <c r="D103" s="89"/>
      <c r="E103" s="1" t="s">
        <v>154</v>
      </c>
      <c r="F103" s="64">
        <v>1</v>
      </c>
      <c r="G103" s="63" t="s">
        <v>119</v>
      </c>
      <c r="H103" s="3"/>
      <c r="J103" s="3"/>
      <c r="M103" s="63" t="s">
        <v>119</v>
      </c>
      <c r="P103" s="1"/>
      <c r="Q103" s="1"/>
      <c r="R103" s="1"/>
      <c r="S103" s="1"/>
    </row>
    <row r="104" spans="1:19" ht="12.75" customHeight="1" x14ac:dyDescent="0.2">
      <c r="A104" s="6"/>
      <c r="B104" s="2" t="s">
        <v>155</v>
      </c>
      <c r="C104" s="5">
        <v>65</v>
      </c>
      <c r="D104" s="89"/>
      <c r="E104" s="1" t="s">
        <v>156</v>
      </c>
      <c r="F104" s="64">
        <v>1</v>
      </c>
      <c r="G104" s="63" t="s">
        <v>139</v>
      </c>
      <c r="H104" s="3"/>
      <c r="J104" s="3"/>
      <c r="M104" s="63" t="s">
        <v>139</v>
      </c>
      <c r="P104" s="1"/>
      <c r="Q104" s="1"/>
      <c r="R104" s="1"/>
      <c r="S104" s="1"/>
    </row>
    <row r="105" spans="1:19" ht="12.75" customHeight="1" x14ac:dyDescent="0.2">
      <c r="A105" s="6"/>
      <c r="B105" s="2" t="s">
        <v>149</v>
      </c>
      <c r="C105" s="5">
        <v>66</v>
      </c>
      <c r="D105" s="89"/>
      <c r="E105" s="1" t="s">
        <v>150</v>
      </c>
      <c r="F105" s="64">
        <v>2</v>
      </c>
      <c r="G105" s="63" t="s">
        <v>151</v>
      </c>
      <c r="H105" s="3"/>
      <c r="J105" s="3"/>
      <c r="M105" s="63" t="s">
        <v>151</v>
      </c>
      <c r="P105" s="1"/>
      <c r="Q105" s="1"/>
      <c r="R105" s="1"/>
      <c r="S105" s="1"/>
    </row>
    <row r="106" spans="1:19" ht="12.75" customHeight="1" x14ac:dyDescent="0.2">
      <c r="A106" s="6"/>
      <c r="D106" s="89"/>
      <c r="E106" s="91" t="s">
        <v>2</v>
      </c>
      <c r="F106" s="113">
        <f>SUM(F103:F105)</f>
        <v>4</v>
      </c>
      <c r="G106" s="63"/>
      <c r="H106" s="113">
        <f>SUM(H103:H105)</f>
        <v>0</v>
      </c>
      <c r="J106" s="113">
        <f>SUM(J103:J105)</f>
        <v>0</v>
      </c>
      <c r="L106" s="113">
        <f>SUM(L103:L105)</f>
        <v>0</v>
      </c>
      <c r="N106" s="113">
        <f>SUM(N103:N105)</f>
        <v>0</v>
      </c>
      <c r="P106" s="113">
        <f>SUM(P103:P105)</f>
        <v>0</v>
      </c>
      <c r="Q106" s="1"/>
      <c r="R106" s="113">
        <f>SUM(R103:R105)</f>
        <v>0</v>
      </c>
      <c r="S106" s="1"/>
    </row>
    <row r="107" spans="1:19" ht="12.75" customHeight="1" x14ac:dyDescent="0.2">
      <c r="A107" s="6"/>
      <c r="B107" s="6"/>
      <c r="C107" s="88"/>
      <c r="D107" s="89"/>
      <c r="E107" s="91"/>
      <c r="F107" s="64"/>
      <c r="G107" s="63"/>
      <c r="H107" s="3"/>
      <c r="J107" s="3"/>
      <c r="P107" s="1"/>
      <c r="Q107" s="1"/>
      <c r="R107" s="1"/>
      <c r="S107" s="1"/>
    </row>
    <row r="108" spans="1:19" ht="12.75" customHeight="1" x14ac:dyDescent="0.2">
      <c r="D108" s="89"/>
      <c r="E108" s="96" t="s">
        <v>66</v>
      </c>
      <c r="F108" s="7">
        <f>F106+F99+F93+F85+F73+F38+F79</f>
        <v>236</v>
      </c>
      <c r="G108" s="3"/>
      <c r="H108" s="7">
        <f>H106+H99+H93+H85+H73+H38+H79</f>
        <v>0</v>
      </c>
      <c r="J108" s="7">
        <f>J106+J99+J93+J85+J73+J38+J79</f>
        <v>0</v>
      </c>
      <c r="L108" s="7">
        <f>L106+L99+L93+L85+L73+L38+L79</f>
        <v>0</v>
      </c>
      <c r="N108" s="7">
        <f>N106+N99+N93+N85+N73+N38+N79</f>
        <v>0</v>
      </c>
      <c r="P108" s="7">
        <f>P106+P99+P93+P85+P73+P38+P79</f>
        <v>0</v>
      </c>
      <c r="Q108" s="3"/>
      <c r="R108" s="7">
        <f>R106+R99+R93+R85+R73+R38+R79</f>
        <v>0</v>
      </c>
      <c r="S108" s="3"/>
    </row>
    <row r="109" spans="1:19" ht="12.75" customHeight="1" x14ac:dyDescent="0.2">
      <c r="D109" s="89"/>
    </row>
    <row r="110" spans="1:19" ht="12.75" customHeight="1" x14ac:dyDescent="0.2">
      <c r="A110" s="6"/>
      <c r="B110" s="6"/>
      <c r="D110" s="89"/>
      <c r="E110" s="12" t="s">
        <v>18</v>
      </c>
      <c r="F110" s="3"/>
      <c r="G110" s="3"/>
      <c r="P110" s="3"/>
      <c r="Q110" s="3"/>
      <c r="R110" s="3"/>
      <c r="S110" s="3"/>
    </row>
    <row r="111" spans="1:19" ht="12.75" customHeight="1" x14ac:dyDescent="0.2">
      <c r="A111" s="6"/>
      <c r="B111" s="6"/>
      <c r="D111" s="89"/>
      <c r="E111" s="12"/>
      <c r="F111" s="3"/>
      <c r="G111" s="3"/>
      <c r="P111" s="3"/>
      <c r="Q111" s="3"/>
      <c r="R111" s="3"/>
      <c r="S111" s="3"/>
    </row>
    <row r="112" spans="1:19" ht="12.75" customHeight="1" x14ac:dyDescent="0.2">
      <c r="A112" s="6"/>
      <c r="B112" s="6"/>
      <c r="D112" s="89"/>
      <c r="E112" s="11" t="s">
        <v>5</v>
      </c>
      <c r="F112" s="3"/>
      <c r="G112" s="3"/>
      <c r="P112" s="3"/>
      <c r="Q112" s="3"/>
      <c r="R112" s="3"/>
      <c r="S112" s="3"/>
    </row>
    <row r="113" spans="1:19" ht="12.75" customHeight="1" x14ac:dyDescent="0.2">
      <c r="A113" s="6"/>
      <c r="B113" s="6"/>
      <c r="D113" s="89"/>
      <c r="E113" s="11" t="s">
        <v>14</v>
      </c>
      <c r="F113" s="3"/>
      <c r="G113" s="3"/>
      <c r="P113" s="3"/>
      <c r="Q113" s="3"/>
      <c r="R113" s="3"/>
      <c r="S113" s="3"/>
    </row>
    <row r="114" spans="1:19" ht="12.75" customHeight="1" x14ac:dyDescent="0.2">
      <c r="A114" s="6"/>
      <c r="B114" s="6"/>
      <c r="C114" s="66">
        <v>67</v>
      </c>
      <c r="D114" s="89"/>
      <c r="E114" s="67" t="s">
        <v>13</v>
      </c>
      <c r="F114" s="70">
        <v>1</v>
      </c>
      <c r="G114" s="69">
        <v>107575.08316431521</v>
      </c>
      <c r="M114" s="3">
        <f t="shared" ref="M114:M115" si="10">G114*(1+$T$8)</f>
        <v>109511.43466127288</v>
      </c>
      <c r="O114" s="3">
        <f t="shared" ref="O114:O115" si="11">M114*(1+$T$8)</f>
        <v>111482.6404851758</v>
      </c>
      <c r="P114" s="3"/>
      <c r="Q114" s="3"/>
      <c r="R114" s="3"/>
      <c r="S114" s="3"/>
    </row>
    <row r="115" spans="1:19" ht="12.75" customHeight="1" x14ac:dyDescent="0.2">
      <c r="A115" s="6"/>
      <c r="B115" s="6"/>
      <c r="C115" s="66">
        <v>68</v>
      </c>
      <c r="D115" s="89"/>
      <c r="E115" s="67" t="s">
        <v>17</v>
      </c>
      <c r="F115" s="71">
        <v>1</v>
      </c>
      <c r="G115" s="69">
        <v>85090.234018325602</v>
      </c>
      <c r="L115" s="10"/>
      <c r="M115" s="3">
        <f t="shared" si="10"/>
        <v>86621.85823065546</v>
      </c>
      <c r="N115" s="10"/>
      <c r="O115" s="3">
        <f t="shared" si="11"/>
        <v>88181.051678807256</v>
      </c>
      <c r="P115" s="3"/>
      <c r="Q115" s="3"/>
      <c r="R115" s="3"/>
      <c r="S115" s="3"/>
    </row>
    <row r="116" spans="1:19" ht="12.75" customHeight="1" x14ac:dyDescent="0.2">
      <c r="A116" s="6"/>
      <c r="B116" s="6"/>
      <c r="C116" s="66"/>
      <c r="D116" s="89"/>
      <c r="E116" s="68" t="s">
        <v>2</v>
      </c>
      <c r="F116" s="69">
        <f>SUM(F114:F115)</f>
        <v>2</v>
      </c>
      <c r="G116" s="69"/>
      <c r="H116" s="7">
        <f>SUM(H114:H115)</f>
        <v>0</v>
      </c>
      <c r="J116" s="7">
        <f>SUM(J114:J115)</f>
        <v>0</v>
      </c>
      <c r="L116" s="3">
        <f>SUM(L114:L115)</f>
        <v>0</v>
      </c>
      <c r="N116" s="3">
        <f>SUM(N114:N115)</f>
        <v>0</v>
      </c>
      <c r="P116" s="7">
        <f>SUM(P114:P115)</f>
        <v>0</v>
      </c>
      <c r="Q116" s="3"/>
      <c r="R116" s="7">
        <f>SUM(R114:R115)</f>
        <v>0</v>
      </c>
      <c r="S116" s="3"/>
    </row>
    <row r="117" spans="1:19" ht="12.75" customHeight="1" x14ac:dyDescent="0.2">
      <c r="C117" s="1"/>
      <c r="D117" s="89"/>
      <c r="G117" s="3"/>
      <c r="Q117" s="3"/>
      <c r="S117" s="3"/>
    </row>
    <row r="118" spans="1:19" ht="12.75" customHeight="1" x14ac:dyDescent="0.2">
      <c r="C118" s="1"/>
      <c r="D118" s="89"/>
      <c r="E118" s="1" t="s">
        <v>5</v>
      </c>
      <c r="G118" s="3"/>
      <c r="N118" s="2"/>
      <c r="P118" s="1"/>
      <c r="Q118" s="1"/>
      <c r="R118" s="1"/>
      <c r="S118" s="1"/>
    </row>
    <row r="119" spans="1:19" ht="12.75" customHeight="1" x14ac:dyDescent="0.2">
      <c r="C119" s="1"/>
      <c r="D119" s="89"/>
      <c r="E119" s="1" t="s">
        <v>73</v>
      </c>
      <c r="G119" s="3"/>
      <c r="N119" s="2"/>
      <c r="P119" s="1"/>
      <c r="Q119" s="1"/>
      <c r="R119" s="1"/>
      <c r="S119" s="1"/>
    </row>
    <row r="120" spans="1:19" ht="12.75" customHeight="1" x14ac:dyDescent="0.2">
      <c r="B120" s="2" t="s">
        <v>157</v>
      </c>
      <c r="C120" s="88">
        <v>69</v>
      </c>
      <c r="D120" s="89"/>
      <c r="E120" s="1" t="s">
        <v>158</v>
      </c>
      <c r="F120" s="2">
        <v>1</v>
      </c>
      <c r="G120" s="3" t="s">
        <v>116</v>
      </c>
      <c r="M120" s="3" t="s">
        <v>116</v>
      </c>
      <c r="N120" s="2"/>
      <c r="O120" s="3" t="s">
        <v>116</v>
      </c>
      <c r="P120" s="1"/>
      <c r="Q120" s="1"/>
      <c r="R120" s="1"/>
      <c r="S120" s="1"/>
    </row>
    <row r="121" spans="1:19" ht="12.75" customHeight="1" x14ac:dyDescent="0.2">
      <c r="B121" s="2" t="s">
        <v>159</v>
      </c>
      <c r="C121" s="88">
        <v>70</v>
      </c>
      <c r="D121" s="89"/>
      <c r="E121" s="1" t="s">
        <v>118</v>
      </c>
      <c r="F121" s="2">
        <v>1</v>
      </c>
      <c r="G121" s="3" t="s">
        <v>119</v>
      </c>
      <c r="M121" s="3" t="s">
        <v>119</v>
      </c>
      <c r="N121" s="2"/>
      <c r="O121" s="3" t="s">
        <v>119</v>
      </c>
      <c r="P121" s="1"/>
      <c r="Q121" s="1"/>
      <c r="R121" s="1"/>
      <c r="S121" s="1"/>
    </row>
    <row r="122" spans="1:19" ht="12.75" customHeight="1" x14ac:dyDescent="0.2">
      <c r="B122" s="2" t="s">
        <v>135</v>
      </c>
      <c r="C122" s="88">
        <v>71</v>
      </c>
      <c r="D122" s="89"/>
      <c r="E122" s="1" t="s">
        <v>136</v>
      </c>
      <c r="F122" s="2">
        <v>3</v>
      </c>
      <c r="G122" s="3" t="s">
        <v>132</v>
      </c>
      <c r="M122" s="3" t="s">
        <v>132</v>
      </c>
      <c r="N122" s="2"/>
      <c r="O122" s="3" t="s">
        <v>132</v>
      </c>
      <c r="P122" s="1"/>
      <c r="Q122" s="1"/>
      <c r="R122" s="1"/>
      <c r="S122" s="1"/>
    </row>
    <row r="123" spans="1:19" ht="12.75" customHeight="1" x14ac:dyDescent="0.2">
      <c r="B123" s="2" t="s">
        <v>160</v>
      </c>
      <c r="C123" s="88">
        <v>72</v>
      </c>
      <c r="D123" s="89"/>
      <c r="E123" s="1" t="s">
        <v>161</v>
      </c>
      <c r="F123" s="2">
        <v>1</v>
      </c>
      <c r="G123" s="3" t="s">
        <v>139</v>
      </c>
      <c r="M123" s="3" t="s">
        <v>139</v>
      </c>
      <c r="N123" s="2"/>
      <c r="O123" s="3" t="s">
        <v>139</v>
      </c>
      <c r="P123" s="1"/>
      <c r="Q123" s="1"/>
      <c r="R123" s="1"/>
      <c r="S123" s="1"/>
    </row>
    <row r="124" spans="1:19" ht="12.75" customHeight="1" x14ac:dyDescent="0.2">
      <c r="B124" s="2" t="s">
        <v>137</v>
      </c>
      <c r="C124" s="88">
        <v>73</v>
      </c>
      <c r="D124" s="89"/>
      <c r="E124" s="1" t="s">
        <v>138</v>
      </c>
      <c r="F124" s="2">
        <v>3</v>
      </c>
      <c r="G124" s="3" t="s">
        <v>139</v>
      </c>
      <c r="M124" s="3" t="s">
        <v>139</v>
      </c>
      <c r="N124" s="2"/>
      <c r="O124" s="3" t="s">
        <v>139</v>
      </c>
      <c r="P124" s="1"/>
      <c r="Q124" s="1"/>
      <c r="R124" s="1"/>
      <c r="S124" s="1"/>
    </row>
    <row r="125" spans="1:19" ht="12.75" customHeight="1" x14ac:dyDescent="0.2">
      <c r="B125" s="2" t="s">
        <v>140</v>
      </c>
      <c r="C125" s="88">
        <v>74</v>
      </c>
      <c r="D125" s="89"/>
      <c r="E125" s="1" t="s">
        <v>141</v>
      </c>
      <c r="F125" s="2">
        <v>6</v>
      </c>
      <c r="G125" s="3" t="s">
        <v>142</v>
      </c>
      <c r="M125" s="3" t="s">
        <v>142</v>
      </c>
      <c r="N125" s="2"/>
      <c r="O125" s="3" t="s">
        <v>142</v>
      </c>
      <c r="P125" s="1"/>
      <c r="Q125" s="1"/>
      <c r="R125" s="1"/>
      <c r="S125" s="1"/>
    </row>
    <row r="126" spans="1:19" ht="12.75" customHeight="1" x14ac:dyDescent="0.2">
      <c r="C126" s="1"/>
      <c r="D126" s="89"/>
      <c r="E126" s="91" t="s">
        <v>2</v>
      </c>
      <c r="F126" s="114">
        <f>SUM(F120:F125)</f>
        <v>15</v>
      </c>
      <c r="G126" s="3"/>
      <c r="H126" s="114">
        <f>SUM(H120:H125)</f>
        <v>0</v>
      </c>
      <c r="J126" s="114">
        <f>SUM(J120:J125)</f>
        <v>0</v>
      </c>
      <c r="L126" s="114">
        <f>SUM(L120:L125)</f>
        <v>0</v>
      </c>
      <c r="N126" s="114">
        <f>SUM(N120:N125)</f>
        <v>0</v>
      </c>
      <c r="P126" s="114">
        <f>SUM(P120:P125)</f>
        <v>0</v>
      </c>
      <c r="Q126" s="1"/>
      <c r="R126" s="114">
        <f>SUM(R120:R125)</f>
        <v>0</v>
      </c>
      <c r="S126" s="1"/>
    </row>
    <row r="127" spans="1:19" ht="12.75" customHeight="1" x14ac:dyDescent="0.2">
      <c r="C127" s="1"/>
      <c r="D127" s="89"/>
      <c r="G127" s="3"/>
      <c r="N127" s="2"/>
      <c r="P127" s="1"/>
      <c r="Q127" s="1"/>
      <c r="R127" s="1"/>
      <c r="S127" s="1"/>
    </row>
    <row r="128" spans="1:19" ht="12.75" customHeight="1" x14ac:dyDescent="0.2">
      <c r="A128" s="6"/>
      <c r="B128" s="6"/>
      <c r="D128" s="89"/>
      <c r="E128" s="11" t="s">
        <v>5</v>
      </c>
      <c r="F128" s="3"/>
      <c r="G128" s="3"/>
      <c r="P128" s="3"/>
      <c r="Q128" s="3"/>
      <c r="R128" s="3"/>
      <c r="S128" s="3"/>
    </row>
    <row r="129" spans="1:21" ht="12.75" customHeight="1" x14ac:dyDescent="0.2">
      <c r="A129" s="6"/>
      <c r="B129" s="6"/>
      <c r="D129" s="89"/>
      <c r="E129" s="11" t="s">
        <v>11</v>
      </c>
      <c r="F129" s="3"/>
      <c r="G129" s="3"/>
      <c r="P129" s="3"/>
      <c r="Q129" s="3"/>
      <c r="R129" s="3"/>
      <c r="S129" s="3"/>
    </row>
    <row r="130" spans="1:21" ht="12.75" customHeight="1" x14ac:dyDescent="0.2">
      <c r="A130" s="6"/>
      <c r="B130" s="6"/>
      <c r="C130" s="72">
        <v>75</v>
      </c>
      <c r="D130" s="89"/>
      <c r="E130" s="73" t="s">
        <v>12</v>
      </c>
      <c r="F130" s="75">
        <v>1</v>
      </c>
      <c r="G130" s="75">
        <v>90018.848347725172</v>
      </c>
      <c r="M130" s="3">
        <f t="shared" ref="M130:M133" si="12">G130*(1+$T$8)</f>
        <v>91639.187617984222</v>
      </c>
      <c r="O130" s="3">
        <f t="shared" ref="O130:O133" si="13">M130*(1+$T$8)</f>
        <v>93288.692995107936</v>
      </c>
      <c r="P130" s="3"/>
      <c r="Q130" s="3"/>
      <c r="R130" s="3"/>
      <c r="S130" s="3"/>
    </row>
    <row r="131" spans="1:21" ht="12.75" customHeight="1" x14ac:dyDescent="0.2">
      <c r="A131" s="6"/>
      <c r="B131" s="6"/>
      <c r="C131" s="88">
        <v>76</v>
      </c>
      <c r="D131" s="89"/>
      <c r="E131" s="73" t="s">
        <v>10</v>
      </c>
      <c r="F131" s="75">
        <v>23</v>
      </c>
      <c r="G131" s="75">
        <v>87588.405869221053</v>
      </c>
      <c r="M131" s="3">
        <f t="shared" si="12"/>
        <v>89164.997174867036</v>
      </c>
      <c r="O131" s="3">
        <f t="shared" si="13"/>
        <v>90769.967124014642</v>
      </c>
      <c r="P131" s="3"/>
      <c r="Q131" s="3"/>
      <c r="R131" s="3"/>
      <c r="S131" s="3"/>
    </row>
    <row r="132" spans="1:21" ht="12.75" customHeight="1" x14ac:dyDescent="0.2">
      <c r="A132" s="6"/>
      <c r="B132" s="6"/>
      <c r="C132" s="88">
        <v>77</v>
      </c>
      <c r="D132" s="89"/>
      <c r="E132" s="73" t="s">
        <v>16</v>
      </c>
      <c r="F132" s="75">
        <v>1</v>
      </c>
      <c r="G132" s="75">
        <v>80330.943119904361</v>
      </c>
      <c r="M132" s="3">
        <f t="shared" si="12"/>
        <v>81776.900096062644</v>
      </c>
      <c r="O132" s="3">
        <f t="shared" si="13"/>
        <v>83248.884297791767</v>
      </c>
      <c r="P132" s="3"/>
      <c r="Q132" s="3"/>
      <c r="R132" s="3"/>
      <c r="S132" s="3"/>
    </row>
    <row r="133" spans="1:21" ht="12.75" customHeight="1" x14ac:dyDescent="0.2">
      <c r="A133" s="6"/>
      <c r="B133" s="6"/>
      <c r="C133" s="88">
        <v>78</v>
      </c>
      <c r="D133" s="89"/>
      <c r="E133" s="80" t="s">
        <v>9</v>
      </c>
      <c r="F133" s="76">
        <v>25</v>
      </c>
      <c r="G133" s="92">
        <v>44081.401523308356</v>
      </c>
      <c r="L133" s="10"/>
      <c r="M133" s="3">
        <f t="shared" si="12"/>
        <v>44874.86675072791</v>
      </c>
      <c r="N133" s="10"/>
      <c r="O133" s="3">
        <f t="shared" si="13"/>
        <v>45682.614352241013</v>
      </c>
      <c r="P133" s="3"/>
      <c r="Q133" s="3"/>
      <c r="R133" s="3"/>
      <c r="S133" s="3"/>
    </row>
    <row r="134" spans="1:21" ht="12.75" customHeight="1" x14ac:dyDescent="0.2">
      <c r="A134" s="6"/>
      <c r="B134" s="6"/>
      <c r="C134" s="73"/>
      <c r="D134" s="89"/>
      <c r="E134" s="74" t="s">
        <v>2</v>
      </c>
      <c r="F134" s="7">
        <f>SUM(F130:F133)</f>
        <v>50</v>
      </c>
      <c r="G134" s="3"/>
      <c r="H134" s="7">
        <f>SUM(H130:H133)</f>
        <v>0</v>
      </c>
      <c r="J134" s="7">
        <f>SUM(J130:J133)</f>
        <v>0</v>
      </c>
      <c r="L134" s="3">
        <f>SUM(L130:L133)</f>
        <v>0</v>
      </c>
      <c r="N134" s="3">
        <f>SUM(N130:N133)</f>
        <v>0</v>
      </c>
      <c r="P134" s="7">
        <f>SUM(P130:P133)</f>
        <v>0</v>
      </c>
      <c r="Q134" s="3"/>
      <c r="R134" s="7">
        <f>SUM(R130:R133)</f>
        <v>0</v>
      </c>
      <c r="S134" s="3"/>
    </row>
    <row r="135" spans="1:21" ht="12.75" customHeight="1" x14ac:dyDescent="0.2">
      <c r="A135" s="6"/>
      <c r="B135" s="6"/>
      <c r="D135" s="89"/>
      <c r="E135" s="11"/>
      <c r="F135" s="3"/>
      <c r="G135" s="3"/>
      <c r="L135" s="10"/>
      <c r="N135" s="10"/>
      <c r="P135" s="3"/>
      <c r="Q135" s="3"/>
      <c r="R135" s="3"/>
      <c r="S135" s="3"/>
    </row>
    <row r="136" spans="1:21" ht="12.75" customHeight="1" x14ac:dyDescent="0.2">
      <c r="A136" s="6"/>
      <c r="B136" s="6"/>
      <c r="D136" s="89"/>
      <c r="E136" s="96" t="s">
        <v>15</v>
      </c>
      <c r="F136" s="7">
        <f>F134+F126+F116</f>
        <v>67</v>
      </c>
      <c r="G136" s="3"/>
      <c r="H136" s="7">
        <f>H134+H126+H116</f>
        <v>0</v>
      </c>
      <c r="J136" s="7">
        <f>J134+J126+J116</f>
        <v>0</v>
      </c>
      <c r="L136" s="7">
        <f>L134+L126+L116</f>
        <v>0</v>
      </c>
      <c r="N136" s="7">
        <f>N134+N126+N116</f>
        <v>0</v>
      </c>
      <c r="P136" s="7">
        <f>P134+P126+P116</f>
        <v>0</v>
      </c>
      <c r="Q136" s="3"/>
      <c r="R136" s="7">
        <f>R134+R126+R116</f>
        <v>0</v>
      </c>
      <c r="S136" s="3"/>
    </row>
    <row r="137" spans="1:21" ht="12.75" customHeight="1" x14ac:dyDescent="0.2">
      <c r="C137" s="1"/>
      <c r="D137" s="89"/>
      <c r="F137" s="1"/>
      <c r="G137" s="3"/>
      <c r="Q137" s="3"/>
      <c r="S137" s="3"/>
    </row>
    <row r="138" spans="1:21" ht="12.75" customHeight="1" x14ac:dyDescent="0.2">
      <c r="A138" s="6"/>
      <c r="B138" s="6"/>
      <c r="D138" s="89"/>
      <c r="E138" s="12" t="s">
        <v>8</v>
      </c>
      <c r="F138" s="3"/>
      <c r="G138" s="3"/>
      <c r="P138" s="3"/>
      <c r="Q138" s="3"/>
      <c r="R138" s="3"/>
      <c r="S138" s="3"/>
    </row>
    <row r="139" spans="1:21" ht="12.75" customHeight="1" x14ac:dyDescent="0.2">
      <c r="A139" s="6"/>
      <c r="B139" s="6"/>
      <c r="D139" s="89"/>
      <c r="E139" s="12"/>
      <c r="F139" s="3"/>
      <c r="G139" s="3"/>
      <c r="P139" s="3"/>
      <c r="Q139" s="3"/>
      <c r="R139" s="3"/>
      <c r="S139" s="3"/>
    </row>
    <row r="140" spans="1:21" ht="12.75" customHeight="1" x14ac:dyDescent="0.2">
      <c r="A140" s="6"/>
      <c r="B140" s="6"/>
      <c r="D140" s="89"/>
      <c r="E140" s="11" t="s">
        <v>5</v>
      </c>
      <c r="F140" s="3"/>
      <c r="G140" s="3"/>
      <c r="P140" s="3"/>
      <c r="Q140" s="3"/>
      <c r="R140" s="3"/>
      <c r="S140" s="3"/>
    </row>
    <row r="141" spans="1:21" ht="12.75" customHeight="1" x14ac:dyDescent="0.2">
      <c r="A141" s="6"/>
      <c r="B141" s="6"/>
      <c r="D141" s="89"/>
      <c r="E141" s="11" t="s">
        <v>14</v>
      </c>
      <c r="F141" s="3"/>
      <c r="G141" s="3"/>
      <c r="P141" s="3"/>
      <c r="Q141" s="3"/>
      <c r="R141" s="3"/>
      <c r="S141" s="3"/>
      <c r="U141" s="3"/>
    </row>
    <row r="142" spans="1:21" ht="12.75" customHeight="1" x14ac:dyDescent="0.2">
      <c r="A142" s="6"/>
      <c r="B142" s="6"/>
      <c r="C142" s="77">
        <v>79</v>
      </c>
      <c r="D142" s="89"/>
      <c r="E142" s="80" t="s">
        <v>13</v>
      </c>
      <c r="F142" s="81">
        <v>1</v>
      </c>
      <c r="G142" s="81">
        <v>94418.652577300149</v>
      </c>
      <c r="M142" s="3">
        <f t="shared" ref="M142:M143" si="14">G142*(1+$T$8)</f>
        <v>96118.188323691546</v>
      </c>
      <c r="O142" s="3">
        <f t="shared" ref="O142:O143" si="15">M142*(1+$T$8)</f>
        <v>97848.315713517994</v>
      </c>
      <c r="P142" s="3"/>
      <c r="Q142" s="3"/>
      <c r="R142" s="3"/>
      <c r="S142" s="3"/>
    </row>
    <row r="143" spans="1:21" ht="12.75" customHeight="1" x14ac:dyDescent="0.2">
      <c r="A143" s="6"/>
      <c r="B143" s="6"/>
      <c r="C143" s="77">
        <v>80</v>
      </c>
      <c r="D143" s="89"/>
      <c r="E143" s="78" t="s">
        <v>12</v>
      </c>
      <c r="F143" s="82">
        <v>1</v>
      </c>
      <c r="G143" s="81">
        <v>90018.870814997412</v>
      </c>
      <c r="L143" s="10"/>
      <c r="M143" s="3">
        <f t="shared" si="14"/>
        <v>91639.21048966737</v>
      </c>
      <c r="N143" s="10"/>
      <c r="O143" s="3">
        <f t="shared" si="15"/>
        <v>93288.716278481385</v>
      </c>
      <c r="P143" s="3"/>
      <c r="Q143" s="3"/>
      <c r="R143" s="3"/>
      <c r="S143" s="3"/>
    </row>
    <row r="144" spans="1:21" ht="12.75" customHeight="1" x14ac:dyDescent="0.2">
      <c r="A144" s="6"/>
      <c r="B144" s="6"/>
      <c r="C144" s="77"/>
      <c r="D144" s="89"/>
      <c r="E144" s="79" t="s">
        <v>2</v>
      </c>
      <c r="F144" s="7">
        <f>SUM(F142:F143)</f>
        <v>2</v>
      </c>
      <c r="G144" s="3"/>
      <c r="H144" s="7">
        <f>SUM(H142:H143)</f>
        <v>0</v>
      </c>
      <c r="J144" s="7">
        <f>SUM(J142:J143)</f>
        <v>0</v>
      </c>
      <c r="L144" s="3">
        <f>SUM(L142:L143)</f>
        <v>0</v>
      </c>
      <c r="N144" s="3">
        <f>SUM(N142:N143)</f>
        <v>0</v>
      </c>
      <c r="P144" s="7">
        <f>SUM(P142:P143)</f>
        <v>0</v>
      </c>
      <c r="Q144" s="3"/>
      <c r="R144" s="7">
        <f>SUM(R142:R143)</f>
        <v>0</v>
      </c>
      <c r="S144" s="3"/>
    </row>
    <row r="145" spans="1:19" ht="12.75" customHeight="1" x14ac:dyDescent="0.2">
      <c r="C145" s="1"/>
      <c r="D145" s="89"/>
      <c r="F145" s="1"/>
      <c r="G145" s="3"/>
      <c r="Q145" s="3"/>
      <c r="S145" s="3"/>
    </row>
    <row r="146" spans="1:19" ht="12.75" customHeight="1" x14ac:dyDescent="0.2">
      <c r="B146" s="6"/>
      <c r="C146" s="88"/>
      <c r="D146" s="89"/>
      <c r="E146" s="80" t="s">
        <v>5</v>
      </c>
      <c r="F146" s="1"/>
      <c r="G146" s="3"/>
      <c r="N146" s="2"/>
      <c r="P146" s="1"/>
      <c r="Q146" s="1"/>
      <c r="R146" s="1"/>
      <c r="S146" s="1"/>
    </row>
    <row r="147" spans="1:19" ht="12.75" customHeight="1" x14ac:dyDescent="0.2">
      <c r="C147" s="1"/>
      <c r="D147" s="89"/>
      <c r="E147" s="115" t="s">
        <v>73</v>
      </c>
      <c r="F147" s="1"/>
      <c r="G147" s="3"/>
      <c r="N147" s="2"/>
      <c r="P147" s="1"/>
      <c r="Q147" s="1"/>
      <c r="R147" s="1"/>
      <c r="S147" s="1"/>
    </row>
    <row r="148" spans="1:19" ht="12.75" customHeight="1" x14ac:dyDescent="0.2">
      <c r="B148" s="2" t="s">
        <v>159</v>
      </c>
      <c r="C148" s="88">
        <v>81</v>
      </c>
      <c r="D148" s="89"/>
      <c r="E148" s="115" t="s">
        <v>118</v>
      </c>
      <c r="F148" s="2">
        <v>1</v>
      </c>
      <c r="G148" s="3" t="s">
        <v>119</v>
      </c>
      <c r="M148" s="3" t="s">
        <v>119</v>
      </c>
      <c r="N148" s="2"/>
      <c r="O148" s="3" t="s">
        <v>119</v>
      </c>
      <c r="P148" s="1"/>
      <c r="Q148" s="1"/>
      <c r="R148" s="1"/>
      <c r="S148" s="1"/>
    </row>
    <row r="149" spans="1:19" ht="12.75" customHeight="1" x14ac:dyDescent="0.2">
      <c r="B149" s="2" t="s">
        <v>135</v>
      </c>
      <c r="C149" s="88">
        <v>82</v>
      </c>
      <c r="D149" s="89"/>
      <c r="E149" s="1" t="s">
        <v>136</v>
      </c>
      <c r="F149" s="2">
        <v>1</v>
      </c>
      <c r="G149" s="3" t="s">
        <v>132</v>
      </c>
      <c r="M149" s="3" t="s">
        <v>132</v>
      </c>
      <c r="N149" s="2"/>
      <c r="O149" s="3" t="s">
        <v>132</v>
      </c>
      <c r="P149" s="1"/>
      <c r="Q149" s="1"/>
      <c r="R149" s="1"/>
      <c r="S149" s="1"/>
    </row>
    <row r="150" spans="1:19" ht="12.75" customHeight="1" x14ac:dyDescent="0.2">
      <c r="B150" s="2" t="s">
        <v>137</v>
      </c>
      <c r="C150" s="88">
        <v>83</v>
      </c>
      <c r="D150" s="89"/>
      <c r="E150" s="115" t="s">
        <v>138</v>
      </c>
      <c r="F150" s="2">
        <v>1</v>
      </c>
      <c r="G150" s="3" t="s">
        <v>139</v>
      </c>
      <c r="M150" s="3" t="s">
        <v>139</v>
      </c>
      <c r="N150" s="2"/>
      <c r="O150" s="3" t="s">
        <v>139</v>
      </c>
      <c r="P150" s="1"/>
      <c r="Q150" s="1"/>
      <c r="R150" s="1"/>
      <c r="S150" s="1"/>
    </row>
    <row r="151" spans="1:19" ht="12.75" customHeight="1" x14ac:dyDescent="0.2">
      <c r="B151" s="2" t="s">
        <v>140</v>
      </c>
      <c r="C151" s="88">
        <v>84</v>
      </c>
      <c r="D151" s="89"/>
      <c r="E151" s="1" t="s">
        <v>141</v>
      </c>
      <c r="F151" s="2">
        <v>1</v>
      </c>
      <c r="G151" s="3" t="s">
        <v>142</v>
      </c>
      <c r="M151" s="3" t="s">
        <v>142</v>
      </c>
      <c r="N151" s="2"/>
      <c r="O151" s="3" t="s">
        <v>142</v>
      </c>
      <c r="P151" s="1"/>
      <c r="Q151" s="1"/>
      <c r="R151" s="1"/>
      <c r="S151" s="1"/>
    </row>
    <row r="152" spans="1:19" ht="12.75" customHeight="1" x14ac:dyDescent="0.2">
      <c r="C152" s="1"/>
      <c r="D152" s="89"/>
      <c r="E152" s="91" t="s">
        <v>2</v>
      </c>
      <c r="F152" s="114">
        <f>SUM(F148:F151)</f>
        <v>4</v>
      </c>
      <c r="G152" s="3"/>
      <c r="H152" s="114">
        <f>SUM(H148:H151)</f>
        <v>0</v>
      </c>
      <c r="J152" s="114">
        <f>SUM(J148:J151)</f>
        <v>0</v>
      </c>
      <c r="L152" s="114">
        <f>SUM(L148:L151)</f>
        <v>0</v>
      </c>
      <c r="N152" s="114">
        <f>SUM(N148:N151)</f>
        <v>0</v>
      </c>
      <c r="P152" s="114">
        <f>SUM(P148:P151)</f>
        <v>0</v>
      </c>
      <c r="Q152" s="1"/>
      <c r="R152" s="114">
        <f>SUM(R148:R151)</f>
        <v>0</v>
      </c>
      <c r="S152" s="1"/>
    </row>
    <row r="153" spans="1:19" ht="12.75" customHeight="1" x14ac:dyDescent="0.2">
      <c r="C153" s="1"/>
      <c r="D153" s="89"/>
      <c r="F153" s="1"/>
      <c r="G153" s="3"/>
      <c r="N153" s="2"/>
      <c r="P153" s="1"/>
      <c r="Q153" s="1"/>
      <c r="R153" s="1"/>
      <c r="S153" s="1"/>
    </row>
    <row r="154" spans="1:19" ht="12.75" customHeight="1" x14ac:dyDescent="0.2">
      <c r="A154" s="6"/>
      <c r="B154" s="6"/>
      <c r="C154" s="11"/>
      <c r="D154" s="89"/>
      <c r="E154" s="11" t="s">
        <v>5</v>
      </c>
      <c r="F154" s="3"/>
      <c r="G154" s="3"/>
      <c r="P154" s="3"/>
      <c r="Q154" s="3"/>
      <c r="R154" s="3"/>
      <c r="S154" s="3"/>
    </row>
    <row r="155" spans="1:19" ht="12.75" customHeight="1" x14ac:dyDescent="0.2">
      <c r="A155" s="6"/>
      <c r="B155" s="6"/>
      <c r="C155" s="11"/>
      <c r="D155" s="89"/>
      <c r="E155" s="11" t="s">
        <v>11</v>
      </c>
      <c r="F155" s="3"/>
      <c r="G155" s="3"/>
      <c r="P155" s="3"/>
      <c r="Q155" s="3"/>
      <c r="R155" s="3"/>
      <c r="S155" s="3"/>
    </row>
    <row r="156" spans="1:19" ht="12.75" customHeight="1" x14ac:dyDescent="0.2">
      <c r="A156" s="6"/>
      <c r="B156" s="6"/>
      <c r="C156" s="83">
        <v>85</v>
      </c>
      <c r="D156" s="89"/>
      <c r="E156" s="84" t="s">
        <v>10</v>
      </c>
      <c r="F156" s="87">
        <v>7</v>
      </c>
      <c r="G156" s="86">
        <v>87588.405869221053</v>
      </c>
      <c r="M156" s="3">
        <f t="shared" ref="M156:M157" si="16">G156*(1+$T$8)</f>
        <v>89164.997174867036</v>
      </c>
      <c r="O156" s="3">
        <f t="shared" ref="O156:O157" si="17">M156*(1+$T$8)</f>
        <v>90769.967124014642</v>
      </c>
      <c r="P156" s="3"/>
      <c r="Q156" s="3"/>
      <c r="R156" s="3"/>
      <c r="S156" s="3"/>
    </row>
    <row r="157" spans="1:19" ht="12.75" customHeight="1" x14ac:dyDescent="0.2">
      <c r="A157" s="6"/>
      <c r="B157" s="6"/>
      <c r="C157" s="83">
        <v>86</v>
      </c>
      <c r="D157" s="89"/>
      <c r="E157" s="90" t="s">
        <v>9</v>
      </c>
      <c r="F157" s="93">
        <v>12</v>
      </c>
      <c r="G157" s="92">
        <v>44081.401523308356</v>
      </c>
      <c r="L157" s="10"/>
      <c r="M157" s="3">
        <f t="shared" si="16"/>
        <v>44874.86675072791</v>
      </c>
      <c r="N157" s="10"/>
      <c r="O157" s="3">
        <f t="shared" si="17"/>
        <v>45682.614352241013</v>
      </c>
      <c r="P157" s="3"/>
      <c r="Q157" s="3"/>
      <c r="R157" s="3"/>
      <c r="S157" s="3"/>
    </row>
    <row r="158" spans="1:19" ht="12.75" customHeight="1" x14ac:dyDescent="0.2">
      <c r="A158" s="6"/>
      <c r="B158" s="6"/>
      <c r="C158" s="83"/>
      <c r="D158" s="89"/>
      <c r="E158" s="85" t="s">
        <v>2</v>
      </c>
      <c r="F158" s="7">
        <f>SUM(F156:F157)</f>
        <v>19</v>
      </c>
      <c r="G158" s="3"/>
      <c r="H158" s="7">
        <f>SUM(H156:H157)</f>
        <v>0</v>
      </c>
      <c r="J158" s="7">
        <f>SUM(J156:J157)</f>
        <v>0</v>
      </c>
      <c r="L158" s="3">
        <f>SUM(L156:L157)</f>
        <v>0</v>
      </c>
      <c r="N158" s="3">
        <f>SUM(N156:N157)</f>
        <v>0</v>
      </c>
      <c r="P158" s="7">
        <f>SUM(P156:P157)</f>
        <v>0</v>
      </c>
      <c r="Q158" s="3"/>
      <c r="R158" s="7">
        <f>SUM(R156:R157)</f>
        <v>0</v>
      </c>
      <c r="S158" s="3"/>
    </row>
    <row r="159" spans="1:19" ht="12.75" customHeight="1" x14ac:dyDescent="0.2">
      <c r="A159" s="6"/>
      <c r="B159" s="6"/>
      <c r="D159" s="89"/>
      <c r="E159" s="11"/>
      <c r="F159" s="3"/>
      <c r="G159" s="3"/>
      <c r="P159" s="3"/>
      <c r="Q159" s="3"/>
      <c r="R159" s="3"/>
      <c r="S159" s="3"/>
    </row>
    <row r="160" spans="1:19" ht="12.75" customHeight="1" x14ac:dyDescent="0.2">
      <c r="A160" s="6"/>
      <c r="B160" s="6"/>
      <c r="C160" s="11"/>
      <c r="D160" s="89"/>
      <c r="E160" s="12" t="s">
        <v>8</v>
      </c>
      <c r="F160" s="3"/>
      <c r="G160" s="3"/>
      <c r="P160" s="3"/>
      <c r="Q160" s="3"/>
      <c r="R160" s="3"/>
      <c r="S160" s="3"/>
    </row>
    <row r="161" spans="1:19" ht="12.75" customHeight="1" x14ac:dyDescent="0.2">
      <c r="A161" s="6"/>
      <c r="B161" s="6"/>
      <c r="C161" s="11"/>
      <c r="D161" s="89"/>
      <c r="E161" s="12" t="s">
        <v>7</v>
      </c>
      <c r="F161" s="3"/>
      <c r="G161" s="3"/>
      <c r="P161" s="3"/>
      <c r="Q161" s="3"/>
      <c r="R161" s="3"/>
      <c r="S161" s="3"/>
    </row>
    <row r="162" spans="1:19" ht="12.75" customHeight="1" x14ac:dyDescent="0.2">
      <c r="A162" s="6"/>
      <c r="B162" s="6"/>
      <c r="C162" s="11"/>
      <c r="D162" s="89"/>
      <c r="E162" s="12"/>
      <c r="F162" s="3"/>
      <c r="G162" s="3"/>
      <c r="P162" s="3"/>
      <c r="Q162" s="3"/>
      <c r="R162" s="3"/>
      <c r="S162" s="3"/>
    </row>
    <row r="163" spans="1:19" ht="12.75" customHeight="1" x14ac:dyDescent="0.2">
      <c r="A163" s="6"/>
      <c r="B163" s="6"/>
      <c r="C163" s="11"/>
      <c r="D163" s="89"/>
      <c r="E163" s="11" t="s">
        <v>6</v>
      </c>
      <c r="F163" s="3"/>
      <c r="G163" s="3"/>
      <c r="P163" s="3"/>
      <c r="Q163" s="3"/>
      <c r="R163" s="3"/>
      <c r="S163" s="3"/>
    </row>
    <row r="164" spans="1:19" ht="12.75" customHeight="1" x14ac:dyDescent="0.2">
      <c r="A164" s="6"/>
      <c r="B164" s="6"/>
      <c r="C164" s="11"/>
      <c r="D164" s="89"/>
      <c r="E164" s="11" t="s">
        <v>5</v>
      </c>
      <c r="F164" s="3"/>
      <c r="G164" s="3"/>
      <c r="P164" s="3"/>
      <c r="Q164" s="3"/>
      <c r="R164" s="3"/>
      <c r="S164" s="3"/>
    </row>
    <row r="165" spans="1:19" ht="12.75" customHeight="1" x14ac:dyDescent="0.2">
      <c r="A165" s="6"/>
      <c r="B165" s="6"/>
      <c r="C165" s="11"/>
      <c r="D165" s="89"/>
      <c r="E165" s="11" t="s">
        <v>4</v>
      </c>
      <c r="F165" s="3"/>
      <c r="G165" s="3"/>
      <c r="P165" s="3"/>
      <c r="Q165" s="3"/>
      <c r="R165" s="3"/>
      <c r="S165" s="3"/>
    </row>
    <row r="166" spans="1:19" ht="12.75" customHeight="1" x14ac:dyDescent="0.2">
      <c r="A166" s="6"/>
      <c r="B166" s="6"/>
      <c r="C166" s="88">
        <v>87</v>
      </c>
      <c r="D166" s="89"/>
      <c r="E166" s="90" t="s">
        <v>3</v>
      </c>
      <c r="F166" s="93">
        <v>1</v>
      </c>
      <c r="G166" s="92">
        <v>55558.925167776899</v>
      </c>
      <c r="L166" s="10"/>
      <c r="M166" s="3">
        <f t="shared" ref="M166" si="18">G166*(1+$T$8)</f>
        <v>56558.985820796886</v>
      </c>
      <c r="N166" s="10"/>
      <c r="O166" s="3">
        <f>M166*(1+$T$8)</f>
        <v>57577.047565571229</v>
      </c>
      <c r="P166" s="3"/>
      <c r="Q166" s="3"/>
      <c r="R166" s="3"/>
      <c r="S166" s="3"/>
    </row>
    <row r="167" spans="1:19" ht="12.75" customHeight="1" x14ac:dyDescent="0.2">
      <c r="C167" s="88"/>
      <c r="D167" s="89"/>
      <c r="E167" s="91" t="s">
        <v>2</v>
      </c>
      <c r="F167" s="7">
        <f>SUM(F166)</f>
        <v>1</v>
      </c>
      <c r="G167" s="3"/>
      <c r="H167" s="7">
        <f>SUM(H166)</f>
        <v>0</v>
      </c>
      <c r="J167" s="7">
        <f>SUM(J166)</f>
        <v>0</v>
      </c>
      <c r="L167" s="3">
        <f>SUM(L166)</f>
        <v>0</v>
      </c>
      <c r="N167" s="3">
        <f>SUM(N166)</f>
        <v>0</v>
      </c>
      <c r="P167" s="7">
        <f>SUM(P166)</f>
        <v>0</v>
      </c>
      <c r="R167" s="7">
        <f>SUM(R166)</f>
        <v>0</v>
      </c>
    </row>
    <row r="168" spans="1:19" ht="12.75" customHeight="1" x14ac:dyDescent="0.2">
      <c r="D168" s="89"/>
      <c r="E168" s="8"/>
      <c r="F168" s="3"/>
      <c r="G168" s="3"/>
      <c r="H168" s="3"/>
      <c r="J168" s="3"/>
      <c r="L168" s="10"/>
      <c r="N168" s="10"/>
      <c r="P168" s="3"/>
      <c r="R168" s="3"/>
    </row>
    <row r="169" spans="1:19" ht="12.75" customHeight="1" x14ac:dyDescent="0.2">
      <c r="D169" s="89"/>
      <c r="E169" s="96" t="s">
        <v>1</v>
      </c>
      <c r="F169" s="7">
        <f>F167+F158+F152+F144</f>
        <v>26</v>
      </c>
      <c r="G169" s="3"/>
      <c r="H169" s="7">
        <f>H167+H158+H152+H144</f>
        <v>0</v>
      </c>
      <c r="J169" s="7">
        <f>J167+J158+J152+J144</f>
        <v>0</v>
      </c>
      <c r="L169" s="7">
        <f>L167+L158+L152+L144</f>
        <v>0</v>
      </c>
      <c r="N169" s="7">
        <f>N167+N158+N152+N144</f>
        <v>0</v>
      </c>
      <c r="P169" s="7">
        <f>P167+P158+P152+P144</f>
        <v>0</v>
      </c>
      <c r="Q169" s="3"/>
      <c r="R169" s="7">
        <f>R167+R158+R152+R144</f>
        <v>0</v>
      </c>
      <c r="S169" s="3"/>
    </row>
    <row r="170" spans="1:19" ht="12.75" customHeight="1" x14ac:dyDescent="0.2">
      <c r="D170" s="89"/>
      <c r="G170" s="6"/>
      <c r="L170" s="10"/>
      <c r="N170" s="10"/>
      <c r="Q170" s="3"/>
      <c r="S170" s="3"/>
    </row>
    <row r="171" spans="1:19" ht="12.75" customHeight="1" x14ac:dyDescent="0.2">
      <c r="D171" s="89"/>
      <c r="E171" s="1" t="s">
        <v>0</v>
      </c>
      <c r="F171" s="7">
        <f>F169+F136+F108</f>
        <v>329</v>
      </c>
      <c r="G171" s="3"/>
      <c r="H171" s="7">
        <f>H169+H136+H108</f>
        <v>0</v>
      </c>
      <c r="J171" s="7">
        <f>J169+J136+J108</f>
        <v>0</v>
      </c>
      <c r="L171" s="7">
        <f>L169+L136+L108</f>
        <v>0</v>
      </c>
      <c r="N171" s="7">
        <f>N169+N136+N108</f>
        <v>0</v>
      </c>
      <c r="P171" s="7">
        <f>P169+P136+P108</f>
        <v>0</v>
      </c>
      <c r="Q171" s="3"/>
      <c r="R171" s="7">
        <f>R169+R136+R108</f>
        <v>0</v>
      </c>
      <c r="S171" s="3"/>
    </row>
    <row r="172" spans="1:19" ht="12.75" customHeight="1" x14ac:dyDescent="0.2">
      <c r="C172" s="1"/>
      <c r="D172" s="1"/>
      <c r="F172" s="1"/>
      <c r="G172" s="3"/>
      <c r="Q172" s="3"/>
      <c r="S172" s="3"/>
    </row>
    <row r="173" spans="1:19" ht="12.75" customHeight="1" x14ac:dyDescent="0.2">
      <c r="C173" s="1"/>
      <c r="D173" s="1"/>
      <c r="F173" s="1"/>
      <c r="G173" s="3"/>
      <c r="Q173" s="3"/>
      <c r="S173" s="3"/>
    </row>
    <row r="174" spans="1:19" ht="12.75" customHeight="1" x14ac:dyDescent="0.2">
      <c r="C174" s="1"/>
      <c r="D174" s="1"/>
      <c r="F174" s="1"/>
      <c r="G174" s="3"/>
      <c r="Q174" s="3"/>
      <c r="S174" s="3"/>
    </row>
    <row r="175" spans="1:19" ht="12.75" customHeight="1" x14ac:dyDescent="0.2">
      <c r="C175" s="1"/>
      <c r="D175" s="1"/>
      <c r="F175" s="1"/>
      <c r="G175" s="3"/>
      <c r="Q175" s="3"/>
      <c r="S175" s="3"/>
    </row>
    <row r="201" spans="1:19" ht="12.75" customHeight="1" x14ac:dyDescent="0.2">
      <c r="A201" s="6"/>
      <c r="B201" s="6"/>
      <c r="D201" s="11"/>
      <c r="E201" s="9"/>
      <c r="F201" s="3"/>
      <c r="G201" s="3"/>
      <c r="H201" s="3"/>
      <c r="J201" s="3"/>
      <c r="P201" s="3"/>
      <c r="Q201" s="3"/>
      <c r="R201" s="3"/>
      <c r="S201" s="3"/>
    </row>
    <row r="202" spans="1:19" ht="12.75" customHeight="1" x14ac:dyDescent="0.2">
      <c r="A202" s="6"/>
      <c r="B202" s="6"/>
      <c r="D202" s="11"/>
      <c r="E202" s="8"/>
      <c r="F202" s="3"/>
      <c r="G202" s="3"/>
      <c r="P202" s="3"/>
      <c r="Q202" s="3"/>
      <c r="R202" s="3"/>
      <c r="S202" s="3"/>
    </row>
    <row r="203" spans="1:19" ht="12.75" customHeight="1" x14ac:dyDescent="0.2">
      <c r="A203" s="6"/>
      <c r="B203" s="6"/>
      <c r="D203" s="11"/>
      <c r="E203" s="11"/>
      <c r="F203" s="3"/>
      <c r="G203" s="3"/>
      <c r="P203" s="3"/>
      <c r="Q203" s="3"/>
      <c r="R203" s="3"/>
      <c r="S203" s="3"/>
    </row>
    <row r="204" spans="1:19" ht="12.75" customHeight="1" x14ac:dyDescent="0.2">
      <c r="C204" s="1"/>
      <c r="D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2.75" customHeight="1" x14ac:dyDescent="0.2">
      <c r="C205" s="1"/>
      <c r="D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2.75" customHeight="1" x14ac:dyDescent="0.2">
      <c r="C206" s="1"/>
      <c r="D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2.75" customHeight="1" x14ac:dyDescent="0.2">
      <c r="C207" s="1"/>
      <c r="D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2.75" customHeight="1" x14ac:dyDescent="0.2">
      <c r="C208" s="1"/>
      <c r="D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2.75" customHeight="1" x14ac:dyDescent="0.2">
      <c r="C209" s="1"/>
      <c r="D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2.75" customHeight="1" x14ac:dyDescent="0.2">
      <c r="C210" s="1"/>
      <c r="D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2.75" customHeight="1" x14ac:dyDescent="0.2">
      <c r="A211" s="6"/>
      <c r="B211" s="6"/>
      <c r="D211" s="11"/>
      <c r="E211" s="11"/>
      <c r="F211" s="6"/>
      <c r="G211" s="3"/>
      <c r="H211" s="6"/>
      <c r="J211" s="6"/>
      <c r="P211" s="6"/>
      <c r="Q211" s="3"/>
      <c r="R211" s="6"/>
      <c r="S211" s="3"/>
    </row>
    <row r="221" spans="1:19" ht="12.75" customHeight="1" x14ac:dyDescent="0.2">
      <c r="A221" s="6"/>
      <c r="B221" s="6"/>
      <c r="D221" s="11"/>
      <c r="E221" s="11"/>
      <c r="F221" s="3"/>
      <c r="G221" s="3"/>
      <c r="P221" s="3"/>
      <c r="Q221" s="3"/>
      <c r="R221" s="3"/>
      <c r="S221" s="3"/>
    </row>
    <row r="222" spans="1:19" ht="12.75" customHeight="1" x14ac:dyDescent="0.2">
      <c r="A222" s="6"/>
      <c r="B222" s="6"/>
      <c r="D222" s="11"/>
      <c r="E222" s="11"/>
      <c r="F222" s="3"/>
      <c r="G222" s="3"/>
      <c r="P222" s="3"/>
      <c r="Q222" s="3"/>
      <c r="R222" s="3"/>
      <c r="S222" s="3"/>
    </row>
    <row r="223" spans="1:19" ht="12.75" customHeight="1" x14ac:dyDescent="0.2">
      <c r="C223" s="1"/>
      <c r="D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C224" s="1"/>
      <c r="D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2.75" customHeight="1" x14ac:dyDescent="0.2">
      <c r="C225" s="1"/>
      <c r="D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2.75" customHeight="1" x14ac:dyDescent="0.2">
      <c r="C226" s="1"/>
      <c r="D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2.75" customHeight="1" x14ac:dyDescent="0.2">
      <c r="C227" s="1"/>
      <c r="D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C228" s="1"/>
      <c r="D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C229" s="1"/>
      <c r="D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6"/>
      <c r="B230" s="6"/>
      <c r="D230" s="11"/>
      <c r="E230" s="11"/>
      <c r="F230" s="6"/>
      <c r="G230" s="3"/>
      <c r="H230" s="6"/>
      <c r="J230" s="6"/>
      <c r="P230" s="6"/>
      <c r="Q230" s="3"/>
      <c r="R230" s="6"/>
      <c r="S230" s="3"/>
    </row>
    <row r="231" spans="1:19" ht="12.75" customHeight="1" x14ac:dyDescent="0.2">
      <c r="C231" s="1"/>
      <c r="D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C232" s="1"/>
      <c r="D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C233" s="1"/>
      <c r="D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C234" s="1"/>
      <c r="D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C235" s="1"/>
      <c r="D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C236" s="1"/>
      <c r="D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C237" s="1"/>
      <c r="D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2.75" customHeight="1" x14ac:dyDescent="0.2">
      <c r="C238" s="1"/>
      <c r="D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2.75" customHeight="1" x14ac:dyDescent="0.2">
      <c r="C239" s="1"/>
      <c r="D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2.75" customHeight="1" x14ac:dyDescent="0.2">
      <c r="C240" s="1"/>
      <c r="D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3:19" ht="12.75" customHeight="1" x14ac:dyDescent="0.2">
      <c r="C241" s="1"/>
      <c r="D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3:19" ht="12.75" customHeight="1" x14ac:dyDescent="0.2">
      <c r="C242" s="1"/>
      <c r="D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3:19" ht="12.75" customHeight="1" x14ac:dyDescent="0.2">
      <c r="C243" s="1"/>
      <c r="D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3:19" ht="12.75" customHeight="1" x14ac:dyDescent="0.2">
      <c r="C244" s="1"/>
      <c r="D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3:19" ht="12.75" customHeight="1" x14ac:dyDescent="0.2">
      <c r="C245" s="1"/>
      <c r="D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3:19" ht="12.75" customHeight="1" x14ac:dyDescent="0.2">
      <c r="C246" s="1"/>
      <c r="D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3:19" ht="12.75" customHeight="1" x14ac:dyDescent="0.2">
      <c r="C247" s="1"/>
      <c r="D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3:19" ht="12.75" customHeight="1" x14ac:dyDescent="0.2">
      <c r="C248" s="1"/>
      <c r="D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3:19" ht="12.75" customHeight="1" x14ac:dyDescent="0.2">
      <c r="C249" s="1"/>
      <c r="D249" s="1"/>
      <c r="F249" s="1"/>
      <c r="G249" s="3"/>
      <c r="Q249" s="3"/>
      <c r="S249" s="3"/>
    </row>
    <row r="250" spans="3:19" ht="12.75" customHeight="1" x14ac:dyDescent="0.2">
      <c r="C250" s="1"/>
      <c r="D250" s="1"/>
      <c r="F250" s="1"/>
      <c r="G250" s="3"/>
      <c r="Q250" s="3"/>
      <c r="S250" s="3"/>
    </row>
    <row r="251" spans="3:19" ht="12.75" customHeight="1" x14ac:dyDescent="0.2">
      <c r="C251" s="1"/>
      <c r="D251" s="1"/>
      <c r="F251" s="1"/>
      <c r="G251" s="3"/>
      <c r="Q251" s="3"/>
      <c r="S251" s="3"/>
    </row>
    <row r="252" spans="3:19" ht="12.75" customHeight="1" x14ac:dyDescent="0.2">
      <c r="C252" s="1"/>
      <c r="D252" s="1"/>
      <c r="F252" s="1"/>
      <c r="G252" s="3"/>
      <c r="Q252" s="3"/>
      <c r="S252" s="3"/>
    </row>
    <row r="253" spans="3:19" ht="12.75" customHeight="1" x14ac:dyDescent="0.2">
      <c r="C253" s="1"/>
      <c r="D253" s="1"/>
      <c r="F253" s="1"/>
      <c r="G253" s="3"/>
      <c r="Q253" s="3"/>
      <c r="S253" s="3"/>
    </row>
    <row r="254" spans="3:19" ht="12.75" customHeight="1" x14ac:dyDescent="0.2">
      <c r="C254" s="1"/>
      <c r="D254" s="1"/>
      <c r="F254" s="1"/>
      <c r="G254" s="3"/>
      <c r="Q254" s="3"/>
      <c r="S254" s="3"/>
    </row>
    <row r="255" spans="3:19" ht="12.75" customHeight="1" x14ac:dyDescent="0.2">
      <c r="C255" s="1"/>
      <c r="D255" s="1"/>
      <c r="F255" s="1"/>
      <c r="G255" s="3"/>
      <c r="Q255" s="3"/>
      <c r="S255" s="3"/>
    </row>
    <row r="256" spans="3:19" ht="12.75" customHeight="1" x14ac:dyDescent="0.2">
      <c r="C256" s="1"/>
      <c r="D256" s="1"/>
      <c r="F256" s="1"/>
      <c r="G256" s="3"/>
      <c r="Q256" s="3"/>
      <c r="S256" s="3"/>
    </row>
    <row r="257" spans="3:19" ht="12.75" customHeight="1" x14ac:dyDescent="0.2">
      <c r="C257" s="1"/>
      <c r="D257" s="1"/>
      <c r="F257" s="1"/>
      <c r="G257" s="3"/>
      <c r="Q257" s="3"/>
      <c r="S257" s="3"/>
    </row>
    <row r="258" spans="3:19" ht="12.75" customHeight="1" x14ac:dyDescent="0.2">
      <c r="C258" s="1"/>
      <c r="D258" s="1"/>
      <c r="F258" s="1"/>
      <c r="G258" s="3"/>
      <c r="Q258" s="3"/>
      <c r="S258" s="3"/>
    </row>
    <row r="259" spans="3:19" ht="12.75" customHeight="1" x14ac:dyDescent="0.2">
      <c r="C259" s="1"/>
      <c r="D259" s="1"/>
      <c r="F259" s="1"/>
      <c r="G259" s="3"/>
      <c r="Q259" s="3"/>
      <c r="S259" s="3"/>
    </row>
    <row r="260" spans="3:19" ht="12.75" customHeight="1" x14ac:dyDescent="0.2">
      <c r="C260" s="1"/>
      <c r="D260" s="1"/>
      <c r="F260" s="1"/>
      <c r="G260" s="3"/>
      <c r="Q260" s="3"/>
      <c r="S260" s="3"/>
    </row>
    <row r="261" spans="3:19" ht="12.75" customHeight="1" x14ac:dyDescent="0.2">
      <c r="C261" s="1"/>
      <c r="D261" s="1"/>
      <c r="F261" s="1"/>
      <c r="G261" s="3"/>
      <c r="Q261" s="3"/>
      <c r="S261" s="3"/>
    </row>
    <row r="262" spans="3:19" ht="12.75" customHeight="1" x14ac:dyDescent="0.2">
      <c r="C262" s="1"/>
      <c r="D262" s="1"/>
      <c r="F262" s="1"/>
      <c r="G262" s="3"/>
      <c r="Q262" s="3"/>
      <c r="S262" s="3"/>
    </row>
    <row r="263" spans="3:19" ht="12.75" customHeight="1" x14ac:dyDescent="0.2">
      <c r="C263" s="1"/>
      <c r="D263" s="1"/>
      <c r="F263" s="1"/>
      <c r="G263" s="3"/>
      <c r="Q263" s="3"/>
      <c r="S263" s="3"/>
    </row>
    <row r="264" spans="3:19" ht="12.75" customHeight="1" x14ac:dyDescent="0.2">
      <c r="C264" s="1"/>
      <c r="D264" s="1"/>
      <c r="F264" s="1"/>
      <c r="G264" s="3"/>
      <c r="Q264" s="3"/>
      <c r="S264" s="3"/>
    </row>
    <row r="265" spans="3:19" ht="12.75" customHeight="1" x14ac:dyDescent="0.2">
      <c r="C265" s="1"/>
      <c r="D265" s="1"/>
      <c r="F265" s="1"/>
      <c r="G265" s="3"/>
      <c r="Q265" s="3"/>
      <c r="S265" s="3"/>
    </row>
    <row r="266" spans="3:19" ht="12.75" customHeight="1" x14ac:dyDescent="0.2">
      <c r="C266" s="1"/>
      <c r="D266" s="1"/>
      <c r="F266" s="1"/>
      <c r="G266" s="3"/>
      <c r="Q266" s="3"/>
      <c r="S266" s="3"/>
    </row>
    <row r="267" spans="3:19" ht="12.75" customHeight="1" x14ac:dyDescent="0.2">
      <c r="C267" s="1"/>
      <c r="D267" s="1"/>
      <c r="F267" s="1"/>
      <c r="G267" s="3"/>
      <c r="Q267" s="3"/>
      <c r="S267" s="3"/>
    </row>
    <row r="268" spans="3:19" ht="12.75" customHeight="1" x14ac:dyDescent="0.2">
      <c r="C268" s="1"/>
      <c r="D268" s="1"/>
      <c r="F268" s="1"/>
      <c r="G268" s="3"/>
      <c r="Q268" s="3"/>
      <c r="S268" s="3"/>
    </row>
    <row r="269" spans="3:19" ht="12.75" customHeight="1" x14ac:dyDescent="0.2">
      <c r="C269" s="1"/>
      <c r="D269" s="1"/>
      <c r="F269" s="1"/>
      <c r="G269" s="3"/>
      <c r="Q269" s="3"/>
      <c r="S269" s="3"/>
    </row>
    <row r="270" spans="3:19" ht="12.75" customHeight="1" x14ac:dyDescent="0.2">
      <c r="C270" s="1"/>
      <c r="D270" s="1"/>
      <c r="F270" s="1"/>
      <c r="G270" s="3"/>
      <c r="Q270" s="3"/>
      <c r="S270" s="3"/>
    </row>
    <row r="271" spans="3:19" ht="12.75" customHeight="1" x14ac:dyDescent="0.2">
      <c r="C271" s="1"/>
      <c r="D271" s="1"/>
      <c r="F271" s="1"/>
      <c r="G271" s="3"/>
      <c r="Q271" s="3"/>
      <c r="S271" s="3"/>
    </row>
    <row r="272" spans="3:19" ht="12.75" customHeight="1" x14ac:dyDescent="0.2">
      <c r="C272" s="1"/>
      <c r="D272" s="1"/>
      <c r="F272" s="1"/>
      <c r="G272" s="3"/>
      <c r="Q272" s="3"/>
      <c r="S272" s="3"/>
    </row>
    <row r="273" spans="3:19" ht="12.75" customHeight="1" x14ac:dyDescent="0.2">
      <c r="C273" s="1"/>
      <c r="D273" s="1"/>
      <c r="F273" s="1"/>
      <c r="G273" s="3"/>
      <c r="Q273" s="3"/>
      <c r="S273" s="3"/>
    </row>
    <row r="274" spans="3:19" ht="12.75" customHeight="1" x14ac:dyDescent="0.2">
      <c r="C274" s="1"/>
      <c r="D274" s="1"/>
      <c r="F274" s="1"/>
      <c r="G274" s="3"/>
      <c r="Q274" s="3"/>
      <c r="S274" s="3"/>
    </row>
    <row r="275" spans="3:19" ht="12.75" customHeight="1" x14ac:dyDescent="0.2">
      <c r="C275" s="1"/>
      <c r="D275" s="1"/>
      <c r="F275" s="1"/>
      <c r="G275" s="3"/>
      <c r="Q275" s="3"/>
      <c r="S275" s="3"/>
    </row>
    <row r="276" spans="3:19" ht="12.75" customHeight="1" x14ac:dyDescent="0.2">
      <c r="C276" s="1"/>
      <c r="D276" s="1"/>
      <c r="F276" s="1"/>
      <c r="G276" s="3"/>
      <c r="Q276" s="3"/>
      <c r="S276" s="3"/>
    </row>
    <row r="277" spans="3:19" ht="12.75" customHeight="1" x14ac:dyDescent="0.2">
      <c r="C277" s="1"/>
      <c r="D277" s="1"/>
      <c r="F277" s="1"/>
      <c r="G277" s="3"/>
      <c r="Q277" s="3"/>
      <c r="S277" s="3"/>
    </row>
    <row r="278" spans="3:19" ht="12.75" customHeight="1" x14ac:dyDescent="0.2">
      <c r="C278" s="1"/>
      <c r="D278" s="1"/>
      <c r="F278" s="1"/>
      <c r="G278" s="3"/>
      <c r="Q278" s="3"/>
      <c r="S278" s="3"/>
    </row>
    <row r="279" spans="3:19" ht="12.75" customHeight="1" x14ac:dyDescent="0.2">
      <c r="C279" s="1"/>
      <c r="D279" s="1"/>
      <c r="F279" s="1"/>
      <c r="G279" s="3"/>
      <c r="Q279" s="3"/>
      <c r="S279" s="3"/>
    </row>
    <row r="280" spans="3:19" ht="12.75" customHeight="1" x14ac:dyDescent="0.2">
      <c r="C280" s="1"/>
      <c r="D280" s="1"/>
      <c r="F280" s="1"/>
      <c r="G280" s="3"/>
      <c r="Q280" s="3"/>
      <c r="S280" s="3"/>
    </row>
    <row r="281" spans="3:19" ht="12.75" customHeight="1" x14ac:dyDescent="0.2">
      <c r="C281" s="1"/>
      <c r="D281" s="1"/>
      <c r="F281" s="1"/>
      <c r="G281" s="3"/>
      <c r="Q281" s="3"/>
      <c r="S281" s="3"/>
    </row>
    <row r="282" spans="3:19" ht="12.75" customHeight="1" x14ac:dyDescent="0.2">
      <c r="C282" s="1"/>
      <c r="D282" s="1"/>
      <c r="F282" s="1"/>
      <c r="G282" s="3"/>
      <c r="Q282" s="3"/>
      <c r="S282" s="3"/>
    </row>
    <row r="283" spans="3:19" ht="12.75" customHeight="1" x14ac:dyDescent="0.2">
      <c r="C283" s="1"/>
      <c r="D283" s="1"/>
      <c r="F283" s="1"/>
      <c r="G283" s="3"/>
      <c r="Q283" s="3"/>
      <c r="S283" s="3"/>
    </row>
    <row r="284" spans="3:19" ht="12.75" customHeight="1" x14ac:dyDescent="0.2">
      <c r="C284" s="1"/>
      <c r="D284" s="1"/>
      <c r="F284" s="1"/>
      <c r="G284" s="3"/>
      <c r="Q284" s="3"/>
      <c r="S284" s="3"/>
    </row>
    <row r="285" spans="3:19" ht="12.75" customHeight="1" x14ac:dyDescent="0.2">
      <c r="C285" s="1"/>
      <c r="D285" s="1"/>
      <c r="F285" s="1"/>
      <c r="G285" s="3"/>
      <c r="Q285" s="3"/>
      <c r="S285" s="3"/>
    </row>
    <row r="286" spans="3:19" ht="12.75" customHeight="1" x14ac:dyDescent="0.2">
      <c r="C286" s="1"/>
      <c r="D286" s="1"/>
      <c r="F286" s="1"/>
      <c r="G286" s="3"/>
      <c r="Q286" s="3"/>
      <c r="S286" s="3"/>
    </row>
    <row r="287" spans="3:19" ht="12.75" customHeight="1" x14ac:dyDescent="0.2">
      <c r="C287" s="1"/>
      <c r="D287" s="1"/>
      <c r="F287" s="1"/>
      <c r="G287" s="3"/>
      <c r="Q287" s="3"/>
      <c r="S287" s="3"/>
    </row>
    <row r="288" spans="3:19" ht="12.75" customHeight="1" x14ac:dyDescent="0.2">
      <c r="C288" s="1"/>
      <c r="D288" s="1"/>
      <c r="F288" s="1"/>
      <c r="G288" s="3"/>
      <c r="Q288" s="3"/>
      <c r="S288" s="3"/>
    </row>
    <row r="289" spans="3:19" ht="12.75" customHeight="1" x14ac:dyDescent="0.2">
      <c r="C289" s="1"/>
      <c r="D289" s="1"/>
      <c r="F289" s="1"/>
      <c r="G289" s="3"/>
      <c r="Q289" s="3"/>
      <c r="S289" s="3"/>
    </row>
    <row r="290" spans="3:19" ht="12.75" customHeight="1" x14ac:dyDescent="0.2">
      <c r="C290" s="1"/>
      <c r="D290" s="1"/>
      <c r="F290" s="1"/>
      <c r="G290" s="3"/>
      <c r="Q290" s="3"/>
      <c r="S290" s="3"/>
    </row>
    <row r="291" spans="3:19" ht="12.75" customHeight="1" x14ac:dyDescent="0.2">
      <c r="C291" s="1"/>
      <c r="D291" s="1"/>
      <c r="F291" s="1"/>
      <c r="G291" s="3"/>
      <c r="Q291" s="3"/>
      <c r="S291" s="3"/>
    </row>
    <row r="292" spans="3:19" ht="12.75" customHeight="1" x14ac:dyDescent="0.2">
      <c r="C292" s="1"/>
      <c r="D292" s="1"/>
      <c r="F292" s="1"/>
      <c r="G292" s="3"/>
      <c r="Q292" s="3"/>
      <c r="S292" s="3"/>
    </row>
    <row r="293" spans="3:19" ht="12.75" customHeight="1" x14ac:dyDescent="0.2">
      <c r="C293" s="1"/>
      <c r="D293" s="1"/>
      <c r="F293" s="1"/>
      <c r="G293" s="3"/>
      <c r="Q293" s="3"/>
      <c r="S293" s="3"/>
    </row>
    <row r="294" spans="3:19" ht="12.75" customHeight="1" x14ac:dyDescent="0.2">
      <c r="C294" s="1"/>
      <c r="D294" s="1"/>
      <c r="F294" s="1"/>
      <c r="G294" s="3"/>
      <c r="Q294" s="3"/>
      <c r="S294" s="3"/>
    </row>
    <row r="295" spans="3:19" ht="12.75" customHeight="1" x14ac:dyDescent="0.2">
      <c r="C295" s="1"/>
      <c r="D295" s="1"/>
      <c r="F295" s="1"/>
      <c r="G295" s="3"/>
      <c r="Q295" s="3"/>
      <c r="S295" s="3"/>
    </row>
    <row r="296" spans="3:19" ht="12.75" customHeight="1" x14ac:dyDescent="0.2">
      <c r="C296" s="1"/>
      <c r="D296" s="1"/>
      <c r="F296" s="1"/>
      <c r="G296" s="3"/>
      <c r="Q296" s="3"/>
      <c r="S296" s="3"/>
    </row>
    <row r="297" spans="3:19" ht="12.75" customHeight="1" x14ac:dyDescent="0.2">
      <c r="C297" s="1"/>
      <c r="D297" s="1"/>
      <c r="F297" s="1"/>
      <c r="G297" s="3"/>
      <c r="Q297" s="3"/>
      <c r="S297" s="3"/>
    </row>
    <row r="298" spans="3:19" ht="12.75" customHeight="1" x14ac:dyDescent="0.2">
      <c r="C298" s="1"/>
      <c r="D298" s="1"/>
      <c r="F298" s="1"/>
      <c r="G298" s="3"/>
      <c r="Q298" s="3"/>
      <c r="S298" s="3"/>
    </row>
    <row r="299" spans="3:19" ht="12.75" customHeight="1" x14ac:dyDescent="0.2">
      <c r="C299" s="1"/>
      <c r="D299" s="1"/>
      <c r="F299" s="1"/>
      <c r="G299" s="3"/>
      <c r="Q299" s="3"/>
      <c r="S299" s="3"/>
    </row>
    <row r="300" spans="3:19" ht="12.75" customHeight="1" x14ac:dyDescent="0.2">
      <c r="C300" s="1"/>
      <c r="D300" s="1"/>
      <c r="F300" s="1"/>
      <c r="G300" s="3"/>
      <c r="Q300" s="3"/>
      <c r="S300" s="3"/>
    </row>
    <row r="301" spans="3:19" ht="12.75" customHeight="1" x14ac:dyDescent="0.2">
      <c r="C301" s="1"/>
      <c r="D301" s="1"/>
      <c r="F301" s="1"/>
      <c r="G301" s="3"/>
      <c r="Q301" s="3"/>
      <c r="S301" s="3"/>
    </row>
    <row r="302" spans="3:19" ht="12.75" customHeight="1" x14ac:dyDescent="0.2">
      <c r="C302" s="1"/>
      <c r="D302" s="1"/>
      <c r="F302" s="1"/>
      <c r="G302" s="3"/>
      <c r="Q302" s="3"/>
      <c r="S302" s="3"/>
    </row>
    <row r="303" spans="3:19" ht="12.75" customHeight="1" x14ac:dyDescent="0.2">
      <c r="C303" s="1"/>
      <c r="D303" s="1"/>
      <c r="F303" s="1"/>
      <c r="G303" s="3"/>
      <c r="Q303" s="3"/>
      <c r="S303" s="3"/>
    </row>
    <row r="304" spans="3:19" ht="12.75" customHeight="1" x14ac:dyDescent="0.2">
      <c r="C304" s="1"/>
      <c r="D304" s="1"/>
      <c r="F304" s="1"/>
      <c r="G304" s="3"/>
      <c r="Q304" s="3"/>
      <c r="S304" s="3"/>
    </row>
    <row r="305" spans="3:19" ht="12.75" customHeight="1" x14ac:dyDescent="0.2">
      <c r="C305" s="1"/>
      <c r="D305" s="1"/>
      <c r="F305" s="1"/>
      <c r="G305" s="3"/>
      <c r="Q305" s="3"/>
      <c r="S305" s="3"/>
    </row>
    <row r="306" spans="3:19" ht="12.75" customHeight="1" x14ac:dyDescent="0.2">
      <c r="C306" s="1"/>
      <c r="D306" s="1"/>
      <c r="F306" s="1"/>
      <c r="G306" s="3"/>
      <c r="Q306" s="3"/>
      <c r="S306" s="3"/>
    </row>
    <row r="307" spans="3:19" ht="12.75" customHeight="1" x14ac:dyDescent="0.2">
      <c r="C307" s="1"/>
      <c r="D307" s="1"/>
      <c r="F307" s="1"/>
      <c r="G307" s="3"/>
      <c r="Q307" s="3"/>
      <c r="S307" s="3"/>
    </row>
    <row r="308" spans="3:19" ht="12.75" customHeight="1" x14ac:dyDescent="0.2">
      <c r="C308" s="1"/>
      <c r="D308" s="1"/>
      <c r="F308" s="1"/>
      <c r="G308" s="3"/>
      <c r="Q308" s="3"/>
      <c r="S308" s="3"/>
    </row>
    <row r="309" spans="3:19" ht="12.75" customHeight="1" x14ac:dyDescent="0.2">
      <c r="C309" s="1"/>
      <c r="D309" s="1"/>
      <c r="F309" s="1"/>
      <c r="G309" s="3"/>
      <c r="Q309" s="3"/>
      <c r="S309" s="3"/>
    </row>
    <row r="310" spans="3:19" ht="12.75" customHeight="1" x14ac:dyDescent="0.2">
      <c r="C310" s="1"/>
      <c r="D310" s="1"/>
      <c r="F310" s="1"/>
      <c r="G310" s="3"/>
      <c r="Q310" s="3"/>
      <c r="S310" s="3"/>
    </row>
    <row r="311" spans="3:19" ht="12.75" customHeight="1" x14ac:dyDescent="0.2">
      <c r="C311" s="1"/>
      <c r="D311" s="1"/>
      <c r="F311" s="1"/>
      <c r="G311" s="3"/>
      <c r="Q311" s="3"/>
      <c r="S311" s="3"/>
    </row>
    <row r="312" spans="3:19" ht="12.75" customHeight="1" x14ac:dyDescent="0.2">
      <c r="C312" s="1"/>
      <c r="D312" s="1"/>
      <c r="F312" s="1"/>
      <c r="G312" s="3"/>
      <c r="Q312" s="3"/>
      <c r="S312" s="3"/>
    </row>
    <row r="313" spans="3:19" ht="12.75" customHeight="1" x14ac:dyDescent="0.2">
      <c r="C313" s="1"/>
      <c r="D313" s="1"/>
      <c r="F313" s="1"/>
      <c r="G313" s="6"/>
    </row>
    <row r="314" spans="3:19" ht="12.75" customHeight="1" x14ac:dyDescent="0.2">
      <c r="C314" s="1"/>
      <c r="D314" s="1"/>
      <c r="F314" s="1"/>
      <c r="G314" s="6"/>
    </row>
    <row r="315" spans="3:19" ht="12.75" customHeight="1" x14ac:dyDescent="0.2">
      <c r="C315" s="1"/>
      <c r="D315" s="1"/>
      <c r="F315" s="1"/>
      <c r="G315" s="6"/>
    </row>
    <row r="316" spans="3:19" ht="12.75" customHeight="1" x14ac:dyDescent="0.2">
      <c r="C316" s="1"/>
      <c r="D316" s="1"/>
      <c r="F316" s="1"/>
      <c r="G316" s="6"/>
    </row>
    <row r="317" spans="3:19" ht="12.75" customHeight="1" x14ac:dyDescent="0.2">
      <c r="C317" s="1"/>
      <c r="D317" s="1"/>
      <c r="F317" s="1"/>
      <c r="G317" s="6"/>
    </row>
    <row r="318" spans="3:19" ht="12.75" customHeight="1" x14ac:dyDescent="0.2">
      <c r="C318" s="1"/>
      <c r="D318" s="1"/>
      <c r="F318" s="1"/>
      <c r="G318" s="6"/>
      <c r="P318" s="1"/>
      <c r="Q318" s="1"/>
      <c r="R318" s="1"/>
      <c r="S318" s="1"/>
    </row>
    <row r="319" spans="3:19" ht="12.75" customHeight="1" x14ac:dyDescent="0.2">
      <c r="C319" s="1"/>
      <c r="D319" s="1"/>
      <c r="F319" s="1"/>
      <c r="G319" s="6"/>
      <c r="P319" s="1"/>
      <c r="Q319" s="1"/>
      <c r="R319" s="1"/>
      <c r="S319" s="1"/>
    </row>
    <row r="320" spans="3:19" ht="12.75" customHeight="1" x14ac:dyDescent="0.2">
      <c r="C320" s="1"/>
      <c r="D320" s="1"/>
      <c r="F320" s="1"/>
      <c r="G320" s="6"/>
      <c r="P320" s="1"/>
      <c r="Q320" s="1"/>
      <c r="R320" s="1"/>
      <c r="S320" s="1"/>
    </row>
    <row r="321" spans="3:19" ht="12.75" customHeight="1" x14ac:dyDescent="0.2">
      <c r="C321" s="1"/>
      <c r="D321" s="1"/>
      <c r="F321" s="1"/>
      <c r="G321" s="6"/>
      <c r="P321" s="1"/>
      <c r="Q321" s="1"/>
      <c r="R321" s="1"/>
      <c r="S321" s="1"/>
    </row>
    <row r="322" spans="3:19" ht="12.75" customHeight="1" x14ac:dyDescent="0.2">
      <c r="C322" s="1"/>
      <c r="D322" s="1"/>
      <c r="F322" s="1"/>
      <c r="G322" s="6"/>
      <c r="P322" s="1"/>
      <c r="Q322" s="1"/>
      <c r="R322" s="1"/>
      <c r="S322" s="1"/>
    </row>
    <row r="323" spans="3:19" ht="12.75" customHeight="1" x14ac:dyDescent="0.2">
      <c r="C323" s="1"/>
      <c r="D323" s="1"/>
      <c r="F323" s="1"/>
      <c r="G323" s="6"/>
      <c r="P323" s="1"/>
      <c r="Q323" s="1"/>
      <c r="R323" s="1"/>
      <c r="S323" s="1"/>
    </row>
    <row r="324" spans="3:19" ht="12.75" customHeight="1" x14ac:dyDescent="0.2">
      <c r="C324" s="1"/>
      <c r="D324" s="1"/>
      <c r="F324" s="1"/>
      <c r="G324" s="6"/>
      <c r="P324" s="1"/>
      <c r="Q324" s="1"/>
      <c r="R324" s="1"/>
      <c r="S324" s="1"/>
    </row>
    <row r="325" spans="3:19" ht="12.75" customHeight="1" x14ac:dyDescent="0.2">
      <c r="C325" s="1"/>
      <c r="D325" s="1"/>
      <c r="F325" s="1"/>
      <c r="G325" s="6"/>
      <c r="P325" s="1"/>
      <c r="Q325" s="1"/>
      <c r="R325" s="1"/>
      <c r="S325" s="1"/>
    </row>
    <row r="326" spans="3:19" ht="12.75" customHeight="1" x14ac:dyDescent="0.2">
      <c r="C326" s="1"/>
      <c r="D326" s="1"/>
      <c r="F326" s="1"/>
      <c r="G326" s="6"/>
      <c r="P326" s="1"/>
      <c r="Q326" s="1"/>
      <c r="R326" s="1"/>
      <c r="S326" s="1"/>
    </row>
    <row r="327" spans="3:19" ht="12.75" customHeight="1" x14ac:dyDescent="0.2">
      <c r="C327" s="1"/>
      <c r="D327" s="1"/>
      <c r="F327" s="1"/>
      <c r="G327" s="6"/>
      <c r="P327" s="1"/>
      <c r="Q327" s="1"/>
      <c r="R327" s="1"/>
      <c r="S327" s="1"/>
    </row>
    <row r="328" spans="3:19" ht="12.75" customHeight="1" x14ac:dyDescent="0.2">
      <c r="C328" s="1"/>
      <c r="D328" s="1"/>
      <c r="F328" s="1"/>
      <c r="G328" s="6"/>
      <c r="P328" s="1"/>
      <c r="Q328" s="1"/>
      <c r="R328" s="1"/>
      <c r="S328" s="1"/>
    </row>
    <row r="329" spans="3:19" ht="12.75" customHeight="1" x14ac:dyDescent="0.2">
      <c r="C329" s="1"/>
      <c r="D329" s="1"/>
      <c r="F329" s="1"/>
      <c r="G329" s="6"/>
      <c r="P329" s="1"/>
      <c r="Q329" s="1"/>
      <c r="R329" s="1"/>
      <c r="S329" s="1"/>
    </row>
    <row r="330" spans="3:19" ht="12.75" customHeight="1" x14ac:dyDescent="0.2">
      <c r="C330" s="1"/>
      <c r="D330" s="1"/>
      <c r="F330" s="1"/>
      <c r="G330" s="6"/>
      <c r="P330" s="1"/>
      <c r="Q330" s="1"/>
      <c r="R330" s="1"/>
      <c r="S330" s="1"/>
    </row>
    <row r="331" spans="3:19" ht="12.75" customHeight="1" x14ac:dyDescent="0.2">
      <c r="C331" s="1"/>
      <c r="D331" s="1"/>
      <c r="F331" s="1"/>
      <c r="G331" s="6"/>
      <c r="P331" s="1"/>
      <c r="Q331" s="1"/>
      <c r="R331" s="1"/>
      <c r="S331" s="1"/>
    </row>
    <row r="332" spans="3:19" ht="12.75" customHeight="1" x14ac:dyDescent="0.2">
      <c r="C332" s="1"/>
      <c r="D332" s="1"/>
      <c r="F332" s="1"/>
      <c r="G332" s="6"/>
      <c r="P332" s="1"/>
      <c r="Q332" s="1"/>
      <c r="R332" s="1"/>
      <c r="S332" s="1"/>
    </row>
    <row r="333" spans="3:19" ht="12.75" customHeight="1" x14ac:dyDescent="0.2">
      <c r="C333" s="1"/>
      <c r="D333" s="1"/>
      <c r="F333" s="1"/>
      <c r="G333" s="6"/>
      <c r="P333" s="1"/>
      <c r="Q333" s="1"/>
      <c r="R333" s="1"/>
      <c r="S333" s="1"/>
    </row>
    <row r="334" spans="3:19" ht="12.75" customHeight="1" x14ac:dyDescent="0.2">
      <c r="C334" s="1"/>
      <c r="D334" s="1"/>
      <c r="F334" s="1"/>
      <c r="G334" s="6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3:19" ht="12.75" customHeight="1" x14ac:dyDescent="0.2">
      <c r="C335" s="1"/>
      <c r="D335" s="1"/>
      <c r="F335" s="1"/>
      <c r="G335" s="6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3:19" ht="12.75" customHeight="1" x14ac:dyDescent="0.2">
      <c r="C336" s="1"/>
      <c r="D336" s="1"/>
      <c r="F336" s="1"/>
      <c r="G336" s="6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3:19" ht="12.75" customHeight="1" x14ac:dyDescent="0.2">
      <c r="C337" s="1"/>
      <c r="D337" s="1"/>
      <c r="F337" s="1"/>
      <c r="G337" s="6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3:19" ht="12.75" customHeight="1" x14ac:dyDescent="0.2">
      <c r="C338" s="1"/>
      <c r="D338" s="1"/>
      <c r="F338" s="1"/>
      <c r="G338" s="6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3:19" ht="12.75" customHeight="1" x14ac:dyDescent="0.2">
      <c r="C339" s="1"/>
      <c r="D339" s="1"/>
      <c r="F339" s="1"/>
      <c r="G339" s="6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3:19" ht="12.75" customHeight="1" x14ac:dyDescent="0.2">
      <c r="C340" s="1"/>
      <c r="D340" s="1"/>
      <c r="F340" s="1"/>
      <c r="G340" s="6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3:19" ht="12.75" customHeight="1" x14ac:dyDescent="0.2">
      <c r="C341" s="1"/>
      <c r="D341" s="1"/>
      <c r="F341" s="1"/>
      <c r="G341" s="6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3:19" ht="12.75" customHeight="1" x14ac:dyDescent="0.2">
      <c r="C342" s="1"/>
      <c r="D342" s="1"/>
      <c r="F342" s="1"/>
      <c r="G342" s="6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3:19" ht="12.75" customHeight="1" x14ac:dyDescent="0.2">
      <c r="C343" s="1"/>
      <c r="D343" s="1"/>
      <c r="F343" s="1"/>
      <c r="G343" s="6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3:19" ht="12.75" customHeight="1" x14ac:dyDescent="0.2">
      <c r="C344" s="1"/>
      <c r="D344" s="1"/>
      <c r="F344" s="1"/>
      <c r="G344" s="6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3:19" ht="12.75" customHeight="1" x14ac:dyDescent="0.2">
      <c r="C345" s="1"/>
      <c r="D345" s="1"/>
      <c r="F345" s="1"/>
      <c r="G345" s="6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3:19" ht="12.75" customHeight="1" x14ac:dyDescent="0.2">
      <c r="C346" s="1"/>
      <c r="D346" s="1"/>
      <c r="F346" s="1"/>
      <c r="G346" s="6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3:19" ht="12.75" customHeight="1" x14ac:dyDescent="0.2">
      <c r="C347" s="1"/>
      <c r="D347" s="1"/>
      <c r="F347" s="1"/>
      <c r="G347" s="6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3:19" ht="12.75" customHeight="1" x14ac:dyDescent="0.2">
      <c r="C348" s="1"/>
      <c r="D348" s="1"/>
      <c r="F348" s="1"/>
      <c r="G348" s="6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3:19" ht="12.75" customHeight="1" x14ac:dyDescent="0.2">
      <c r="C349" s="1"/>
      <c r="D349" s="1"/>
      <c r="F349" s="1"/>
      <c r="G349" s="6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3:19" ht="12.75" customHeight="1" x14ac:dyDescent="0.2">
      <c r="C350" s="1"/>
      <c r="D350" s="1"/>
      <c r="F350" s="1"/>
      <c r="G350" s="6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3:19" ht="12.75" customHeight="1" x14ac:dyDescent="0.2">
      <c r="C351" s="1"/>
      <c r="D351" s="1"/>
      <c r="F351" s="1"/>
      <c r="G351" s="6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3:19" ht="12.75" customHeight="1" x14ac:dyDescent="0.2">
      <c r="C352" s="1"/>
      <c r="D352" s="1"/>
      <c r="F352" s="1"/>
      <c r="G352" s="6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3:19" ht="12.75" customHeight="1" x14ac:dyDescent="0.2">
      <c r="C353" s="1"/>
      <c r="D353" s="1"/>
      <c r="F353" s="1"/>
      <c r="G353" s="6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3:19" ht="12.75" customHeight="1" x14ac:dyDescent="0.2">
      <c r="C354" s="1"/>
      <c r="D354" s="1"/>
      <c r="F354" s="1"/>
      <c r="G354" s="6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3:19" ht="12.75" customHeight="1" x14ac:dyDescent="0.2">
      <c r="C355" s="1"/>
      <c r="D355" s="1"/>
      <c r="F355" s="1"/>
      <c r="G355" s="6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3:19" ht="12.75" customHeight="1" x14ac:dyDescent="0.2">
      <c r="C356" s="1"/>
      <c r="D356" s="1"/>
      <c r="F356" s="1"/>
      <c r="G356" s="6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3:19" ht="12.75" customHeight="1" x14ac:dyDescent="0.2">
      <c r="C357" s="1"/>
      <c r="D357" s="1"/>
      <c r="F357" s="1"/>
      <c r="G357" s="6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3:19" ht="12.75" customHeight="1" x14ac:dyDescent="0.2">
      <c r="C358" s="1"/>
      <c r="D358" s="1"/>
      <c r="F358" s="1"/>
      <c r="G358" s="6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3:19" ht="12.75" customHeight="1" x14ac:dyDescent="0.2">
      <c r="C359" s="1"/>
      <c r="D359" s="1"/>
      <c r="F359" s="1"/>
      <c r="G359" s="6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3:19" ht="12.75" customHeight="1" x14ac:dyDescent="0.2">
      <c r="C360" s="1"/>
      <c r="D360" s="1"/>
      <c r="F360" s="1"/>
      <c r="G360" s="6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3:19" ht="12.75" customHeight="1" x14ac:dyDescent="0.2">
      <c r="C361" s="1"/>
      <c r="D361" s="1"/>
      <c r="F361" s="1"/>
      <c r="G361" s="6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3:19" ht="12.75" customHeight="1" x14ac:dyDescent="0.2">
      <c r="C362" s="1"/>
      <c r="D362" s="1"/>
      <c r="F362" s="1"/>
      <c r="G362" s="6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3:19" ht="12.75" customHeight="1" x14ac:dyDescent="0.2">
      <c r="C363" s="1"/>
      <c r="D363" s="1"/>
      <c r="F363" s="1"/>
      <c r="G363" s="6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3:19" ht="12.75" customHeight="1" x14ac:dyDescent="0.2">
      <c r="C364" s="1"/>
      <c r="D364" s="1"/>
      <c r="F364" s="1"/>
      <c r="G364" s="6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3:19" ht="12.75" customHeight="1" x14ac:dyDescent="0.2">
      <c r="C365" s="1"/>
      <c r="D365" s="1"/>
      <c r="F365" s="1"/>
      <c r="G365" s="6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3:19" ht="12.75" customHeight="1" x14ac:dyDescent="0.2">
      <c r="C366" s="1"/>
      <c r="D366" s="1"/>
      <c r="F366" s="1"/>
      <c r="G366" s="6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3:19" ht="12.75" customHeight="1" x14ac:dyDescent="0.2">
      <c r="C367" s="1"/>
      <c r="D367" s="1"/>
      <c r="F367" s="1"/>
      <c r="G367" s="6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3:19" ht="12.75" customHeight="1" x14ac:dyDescent="0.2">
      <c r="C368" s="1"/>
      <c r="D368" s="1"/>
      <c r="F368" s="1"/>
      <c r="G368" s="6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3:19" ht="12.75" customHeight="1" x14ac:dyDescent="0.2">
      <c r="C369" s="1"/>
      <c r="D369" s="1"/>
      <c r="F369" s="1"/>
      <c r="G369" s="6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3:19" ht="12.75" customHeight="1" x14ac:dyDescent="0.2">
      <c r="C370" s="1"/>
      <c r="D370" s="1"/>
      <c r="F370" s="1"/>
      <c r="G370" s="6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3:19" ht="12.75" customHeight="1" x14ac:dyDescent="0.2">
      <c r="C371" s="1"/>
      <c r="D371" s="1"/>
      <c r="F371" s="1"/>
      <c r="G371" s="6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3:19" ht="12.75" customHeight="1" x14ac:dyDescent="0.2">
      <c r="C372" s="1"/>
      <c r="D372" s="1"/>
      <c r="F372" s="1"/>
      <c r="G372" s="6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3:19" ht="12.75" customHeight="1" x14ac:dyDescent="0.2">
      <c r="C373" s="1"/>
      <c r="D373" s="1"/>
      <c r="F373" s="1"/>
      <c r="G373" s="6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3:19" ht="12.75" customHeight="1" x14ac:dyDescent="0.2">
      <c r="C374" s="1"/>
      <c r="D374" s="1"/>
      <c r="F374" s="1"/>
      <c r="G374" s="6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3:19" ht="12.75" customHeight="1" x14ac:dyDescent="0.2">
      <c r="C375" s="1"/>
      <c r="D375" s="1"/>
      <c r="F375" s="1"/>
      <c r="G375" s="6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3:19" ht="12.75" customHeight="1" x14ac:dyDescent="0.2">
      <c r="C376" s="1"/>
      <c r="D376" s="1"/>
      <c r="F376" s="1"/>
      <c r="G376" s="6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3:19" ht="12.75" customHeight="1" x14ac:dyDescent="0.2">
      <c r="C377" s="1"/>
      <c r="D377" s="1"/>
      <c r="F377" s="1"/>
      <c r="G377" s="6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3:19" ht="12.75" customHeight="1" x14ac:dyDescent="0.2">
      <c r="C378" s="1"/>
      <c r="D378" s="1"/>
      <c r="F378" s="1"/>
      <c r="G378" s="6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3:19" ht="12.75" customHeight="1" x14ac:dyDescent="0.2">
      <c r="C379" s="1"/>
      <c r="D379" s="1"/>
      <c r="F379" s="1"/>
      <c r="G379" s="6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rowBreaks count="1" manualBreakCount="1">
    <brk id="9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f9c2a7ca1172828185369c89f734fc63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e90b0a4364ed9bd04ec0169b000e60c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9D642B9-63F9-4D60-AB42-48B294D3512E}">
  <ds:schemaRefs>
    <ds:schemaRef ds:uri="a0e9ca8b-75ec-4480-9079-733c324b2be6"/>
    <ds:schemaRef ds:uri="http://purl.org/dc/elements/1.1/"/>
    <ds:schemaRef ds:uri="95bcd5de-dc08-4713-bfa6-7e467237032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497B4F-DE4A-4E0D-8385-5147A03BDBCD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AC8BA060-2350-4DD9-991C-16DA24721B4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B90630B-63B6-409D-A208-C9DC42530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SAUT</vt:lpstr>
      <vt:lpstr>Sheet1</vt:lpstr>
      <vt:lpstr>SAUT!Print_Area</vt:lpstr>
      <vt:lpstr>SAUT!Print_Titles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SAUT 2015-17</dc:title>
  <dc:creator>CharletteM</dc:creator>
  <cp:lastModifiedBy>Sarah Cox</cp:lastModifiedBy>
  <cp:lastPrinted>2016-03-09T21:47:31Z</cp:lastPrinted>
  <dcterms:created xsi:type="dcterms:W3CDTF">2011-09-01T22:57:05Z</dcterms:created>
  <dcterms:modified xsi:type="dcterms:W3CDTF">2018-04-23T17:10:20Z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