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0" windowHeight="11760"/>
  </bookViews>
  <sheets>
    <sheet name="SAUT" sheetId="1" r:id="rId1"/>
  </sheets>
  <definedNames>
    <definedName name="_xlnm.Print_Area" localSheetId="0">SAUT!$A$1:$S$220</definedName>
    <definedName name="_xlnm.Print_Titles" localSheetId="0">SAUT!$1:$8</definedName>
    <definedName name="Z_1737B9CC_9FB4_11D4_8459_00E0B8102410_.wvu.PrintTitles" localSheetId="0" hidden="1">SAUT!#REF!</definedName>
    <definedName name="Z_3C0F15D9_A43A_11D4_9395_00E0B8158E4E_.wvu.PrintTitles" localSheetId="0" hidden="1">SAUT!#REF!</definedName>
    <definedName name="Z_3C8631AC_BCA8_4A20_9C0D_C8E736284F3B_.wvu.Cols" localSheetId="0" hidden="1">SAUT!#REF!</definedName>
    <definedName name="Z_92FEB3C6_DD8F_4163_8ED8_C63D03E58AB3_.wvu.PrintArea" localSheetId="0" hidden="1">SAUT!$A$12:$F$110</definedName>
    <definedName name="Z_92FEB3C6_DD8F_4163_8ED8_C63D03E58AB3_.wvu.PrintTitles" localSheetId="0" hidden="1">SAUT!#REF!</definedName>
  </definedNames>
  <calcPr calcId="162913"/>
</workbook>
</file>

<file path=xl/calcChain.xml><?xml version="1.0" encoding="utf-8"?>
<calcChain xmlns="http://schemas.openxmlformats.org/spreadsheetml/2006/main">
  <c r="M61" i="1" l="1"/>
  <c r="O61" i="1" s="1"/>
  <c r="M199" i="1" l="1"/>
  <c r="O199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66" i="1"/>
  <c r="O166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4" i="1"/>
  <c r="O154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31" i="1"/>
  <c r="O131" i="1" s="1"/>
  <c r="M130" i="1"/>
  <c r="O130" i="1" s="1"/>
  <c r="M129" i="1"/>
  <c r="O129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4" i="1"/>
  <c r="O64" i="1" s="1"/>
  <c r="M63" i="1"/>
  <c r="O63" i="1" s="1"/>
  <c r="M62" i="1"/>
  <c r="O62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0" i="1"/>
  <c r="O50" i="1" s="1"/>
  <c r="O48" i="1"/>
  <c r="M48" i="1"/>
  <c r="M47" i="1"/>
  <c r="O47" i="1" s="1"/>
  <c r="M46" i="1"/>
  <c r="O46" i="1" s="1"/>
  <c r="M45" i="1"/>
  <c r="O45" i="1" s="1"/>
  <c r="M44" i="1"/>
  <c r="O44" i="1" s="1"/>
  <c r="M43" i="1"/>
  <c r="O43" i="1" s="1"/>
  <c r="M214" i="1"/>
  <c r="O214" i="1" s="1"/>
  <c r="M205" i="1"/>
  <c r="O205" i="1" s="1"/>
  <c r="M204" i="1"/>
  <c r="O204" i="1" s="1"/>
  <c r="M184" i="1"/>
  <c r="O184" i="1" s="1"/>
  <c r="M183" i="1"/>
  <c r="O183" i="1" s="1"/>
  <c r="M174" i="1"/>
  <c r="O174" i="1" s="1"/>
  <c r="M173" i="1"/>
  <c r="O173" i="1" s="1"/>
  <c r="M172" i="1"/>
  <c r="O172" i="1" s="1"/>
  <c r="M171" i="1"/>
  <c r="O171" i="1" s="1"/>
  <c r="M141" i="1"/>
  <c r="O141" i="1" s="1"/>
  <c r="M140" i="1"/>
  <c r="O140" i="1" s="1"/>
  <c r="M124" i="1"/>
  <c r="O124" i="1" s="1"/>
  <c r="M123" i="1"/>
  <c r="O123" i="1" s="1"/>
  <c r="M118" i="1"/>
  <c r="O118" i="1" s="1"/>
  <c r="M117" i="1"/>
  <c r="O117" i="1" s="1"/>
  <c r="M110" i="1"/>
  <c r="O110" i="1" s="1"/>
  <c r="M109" i="1"/>
  <c r="O109" i="1" s="1"/>
  <c r="M104" i="1"/>
  <c r="O104" i="1" s="1"/>
  <c r="M103" i="1"/>
  <c r="O103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N215" i="1"/>
  <c r="L215" i="1"/>
  <c r="N206" i="1"/>
  <c r="L206" i="1"/>
  <c r="N200" i="1"/>
  <c r="L200" i="1"/>
  <c r="N185" i="1"/>
  <c r="L185" i="1"/>
  <c r="N175" i="1"/>
  <c r="L175" i="1"/>
  <c r="N167" i="1"/>
  <c r="L167" i="1"/>
  <c r="N142" i="1"/>
  <c r="L142" i="1"/>
  <c r="N132" i="1"/>
  <c r="L132" i="1"/>
  <c r="N125" i="1"/>
  <c r="L125" i="1"/>
  <c r="N119" i="1"/>
  <c r="L119" i="1"/>
  <c r="N111" i="1"/>
  <c r="L111" i="1"/>
  <c r="N105" i="1"/>
  <c r="L105" i="1"/>
  <c r="N99" i="1"/>
  <c r="L99" i="1"/>
  <c r="N38" i="1"/>
  <c r="L38" i="1"/>
  <c r="L134" i="1" l="1"/>
  <c r="L219" i="1" s="1"/>
  <c r="L177" i="1"/>
  <c r="L217" i="1"/>
  <c r="N217" i="1"/>
  <c r="N177" i="1"/>
  <c r="N134" i="1"/>
  <c r="R200" i="1"/>
  <c r="P200" i="1"/>
  <c r="J200" i="1"/>
  <c r="H200" i="1"/>
  <c r="F200" i="1"/>
  <c r="R167" i="1"/>
  <c r="P167" i="1"/>
  <c r="J167" i="1"/>
  <c r="H167" i="1"/>
  <c r="F167" i="1"/>
  <c r="R99" i="1"/>
  <c r="P99" i="1"/>
  <c r="J99" i="1"/>
  <c r="H99" i="1"/>
  <c r="F99" i="1"/>
  <c r="N219" i="1" l="1"/>
  <c r="R38" i="1"/>
  <c r="P38" i="1"/>
  <c r="J38" i="1"/>
  <c r="H38" i="1"/>
  <c r="F38" i="1"/>
  <c r="R215" i="1" l="1"/>
  <c r="P215" i="1"/>
  <c r="J215" i="1"/>
  <c r="H215" i="1"/>
  <c r="F215" i="1"/>
  <c r="R206" i="1"/>
  <c r="P206" i="1"/>
  <c r="J206" i="1"/>
  <c r="H206" i="1"/>
  <c r="F206" i="1"/>
  <c r="R185" i="1"/>
  <c r="P185" i="1"/>
  <c r="J185" i="1"/>
  <c r="H185" i="1"/>
  <c r="F185" i="1"/>
  <c r="R175" i="1"/>
  <c r="P175" i="1"/>
  <c r="J175" i="1"/>
  <c r="H175" i="1"/>
  <c r="F175" i="1"/>
  <c r="R142" i="1"/>
  <c r="P142" i="1"/>
  <c r="J142" i="1"/>
  <c r="H142" i="1"/>
  <c r="F142" i="1"/>
  <c r="R132" i="1"/>
  <c r="P132" i="1"/>
  <c r="J132" i="1"/>
  <c r="H132" i="1"/>
  <c r="F132" i="1"/>
  <c r="R125" i="1"/>
  <c r="P125" i="1"/>
  <c r="J125" i="1"/>
  <c r="H125" i="1"/>
  <c r="F125" i="1"/>
  <c r="R119" i="1"/>
  <c r="P119" i="1"/>
  <c r="J119" i="1"/>
  <c r="H119" i="1"/>
  <c r="F119" i="1"/>
  <c r="H105" i="1"/>
  <c r="J105" i="1"/>
  <c r="R105" i="1"/>
  <c r="H111" i="1"/>
  <c r="J111" i="1"/>
  <c r="R111" i="1"/>
  <c r="P111" i="1"/>
  <c r="F111" i="1"/>
  <c r="P105" i="1"/>
  <c r="F105" i="1"/>
  <c r="R177" i="1" l="1"/>
  <c r="H177" i="1"/>
  <c r="F217" i="1"/>
  <c r="H217" i="1"/>
  <c r="H134" i="1"/>
  <c r="J177" i="1"/>
  <c r="P177" i="1"/>
  <c r="J217" i="1"/>
  <c r="R134" i="1"/>
  <c r="J134" i="1"/>
  <c r="F134" i="1"/>
  <c r="F177" i="1"/>
  <c r="P217" i="1"/>
  <c r="R217" i="1"/>
  <c r="P134" i="1"/>
  <c r="R219" i="1" l="1"/>
  <c r="P219" i="1"/>
  <c r="J219" i="1"/>
  <c r="H219" i="1"/>
  <c r="F219" i="1"/>
</calcChain>
</file>

<file path=xl/comments1.xml><?xml version="1.0" encoding="utf-8"?>
<comments xmlns="http://schemas.openxmlformats.org/spreadsheetml/2006/main">
  <authors>
    <author>Chandra Robinson</author>
  </authors>
  <commentList>
    <comment ref="E4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1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19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9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19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19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19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<sst xmlns="http://schemas.openxmlformats.org/spreadsheetml/2006/main" count="404" uniqueCount="212">
  <si>
    <t>TOTAL SAUT</t>
  </si>
  <si>
    <t>SUBTOTAL ECC</t>
  </si>
  <si>
    <t>TOTAL</t>
  </si>
  <si>
    <t>Stwd. Solid Waste Trng. Inst. Coor.</t>
  </si>
  <si>
    <t>ACADEMIC POSITION</t>
  </si>
  <si>
    <t>TWELVE MONTH EDUCATIONAL AND GENERAL</t>
  </si>
  <si>
    <t>PURSUANT TO ACT 1850 OF 2005</t>
  </si>
  <si>
    <t>STATEWIDE SOLID WASTE PROGRAM</t>
  </si>
  <si>
    <t>ENVIRONMENTAL CONTROL CENTER</t>
  </si>
  <si>
    <t>Part-Time Faculty</t>
  </si>
  <si>
    <t>Faculty</t>
  </si>
  <si>
    <t>ACADEMIC POSITIONS</t>
  </si>
  <si>
    <t>Assistant Director for Training</t>
  </si>
  <si>
    <t>Director</t>
  </si>
  <si>
    <t>ADMINISTRATIVE POSITIONS</t>
  </si>
  <si>
    <t>SUBTOTAL FTA</t>
  </si>
  <si>
    <t>Satellite Center Coordinator</t>
  </si>
  <si>
    <t>Deputy Director</t>
  </si>
  <si>
    <t>FIRE TRAINING ACADEMY</t>
  </si>
  <si>
    <t>Director of Adult Education</t>
  </si>
  <si>
    <t>Academic Counselor</t>
  </si>
  <si>
    <t>Director, SAUT Career Academy</t>
  </si>
  <si>
    <t>CAREER ACADEMY</t>
  </si>
  <si>
    <t>NINE MONTH EDUCATIONAL AND GENERAL</t>
  </si>
  <si>
    <t>Librarian</t>
  </si>
  <si>
    <t>Division Chairperson</t>
  </si>
  <si>
    <t>Communications Coordinator</t>
  </si>
  <si>
    <t>Dir.of Student Activities/Org.</t>
  </si>
  <si>
    <t>Assistant to the Chancellor</t>
  </si>
  <si>
    <t>Director of Special Programs</t>
  </si>
  <si>
    <t>Director of Admissions</t>
  </si>
  <si>
    <t>Director of Physical Plant</t>
  </si>
  <si>
    <t>Director of Development</t>
  </si>
  <si>
    <t>Controller</t>
  </si>
  <si>
    <t>Director of Computer Services</t>
  </si>
  <si>
    <t>Director of Student Financial Aid</t>
  </si>
  <si>
    <t>Registrar</t>
  </si>
  <si>
    <t>Counselor</t>
  </si>
  <si>
    <t>Director of Institutional Research</t>
  </si>
  <si>
    <t>Vice-Chan. for Dev. &amp; Ext. Ed.</t>
  </si>
  <si>
    <t>Vice-Chan. for Student Services</t>
  </si>
  <si>
    <t>Vice-Chan. for Finance</t>
  </si>
  <si>
    <t>Vice-Chan. for Instruction</t>
  </si>
  <si>
    <t>SOUTHERN ARKANSAS UNIVERSITY TECH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</si>
  <si>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</si>
  <si>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</si>
  <si>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</si>
  <si>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</si>
  <si>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</si>
  <si>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</si>
  <si>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</si>
  <si>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</si>
  <si>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</si>
  <si>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</si>
  <si>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</si>
  <si>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</si>
  <si>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</si>
  <si>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</si>
  <si>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</si>
  <si>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</si>
  <si>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</si>
  <si>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</si>
  <si>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Chancellor, SAUT</t>
  </si>
  <si>
    <t>Director of Cont. Ed/Business Outreach</t>
  </si>
  <si>
    <t>Vice-Chan. for Information Tech</t>
  </si>
  <si>
    <t>SUBTOTAL SAUT (FORMULA)</t>
  </si>
  <si>
    <t>Director of Human Resources</t>
  </si>
  <si>
    <t>2019-20</t>
  </si>
  <si>
    <t>2020-21</t>
  </si>
  <si>
    <t>CLASSIFIED POSITIONS</t>
  </si>
  <si>
    <t>D063C</t>
  </si>
  <si>
    <t>Computer Support Specialist</t>
  </si>
  <si>
    <t>GRADE C119</t>
  </si>
  <si>
    <t>A065C</t>
  </si>
  <si>
    <t>Payroll Services Coordinator</t>
  </si>
  <si>
    <t>A074C</t>
  </si>
  <si>
    <t>Fiscal Support Supervisor</t>
  </si>
  <si>
    <t>GRADE C118</t>
  </si>
  <si>
    <t>A072C</t>
  </si>
  <si>
    <t>Research and Statistics Manager</t>
  </si>
  <si>
    <t>S017C</t>
  </si>
  <si>
    <t>Maintenance Coordinator</t>
  </si>
  <si>
    <t>GRADE C117</t>
  </si>
  <si>
    <t>A082C</t>
  </si>
  <si>
    <t>Accountant II</t>
  </si>
  <si>
    <t>T051C</t>
  </si>
  <si>
    <t>HE Public Safety Supervisor</t>
  </si>
  <si>
    <t>V014C</t>
  </si>
  <si>
    <t>Buyer</t>
  </si>
  <si>
    <t>GRADE C116</t>
  </si>
  <si>
    <t>T055C</t>
  </si>
  <si>
    <t>Public Safety Officer</t>
  </si>
  <si>
    <t>D075C</t>
  </si>
  <si>
    <t>Software Support Specialist</t>
  </si>
  <si>
    <t>C035C</t>
  </si>
  <si>
    <t>Assistant Registrar</t>
  </si>
  <si>
    <t>GRADE C115</t>
  </si>
  <si>
    <t>D079C</t>
  </si>
  <si>
    <t>Computer Support Technician</t>
  </si>
  <si>
    <t>G207C</t>
  </si>
  <si>
    <t>Financial Aid Analyst</t>
  </si>
  <si>
    <t>A090C</t>
  </si>
  <si>
    <t>Payroll Services Specialist</t>
  </si>
  <si>
    <t>S031C</t>
  </si>
  <si>
    <t>Skilled Tradesman</t>
  </si>
  <si>
    <t>D084C</t>
  </si>
  <si>
    <t>Computer Operator</t>
  </si>
  <si>
    <t>GRADE C114</t>
  </si>
  <si>
    <t>A093C</t>
  </si>
  <si>
    <t>Statistician</t>
  </si>
  <si>
    <t>R036C</t>
  </si>
  <si>
    <t>Human Resources Specialist</t>
  </si>
  <si>
    <t>GRADE C113</t>
  </si>
  <si>
    <t>Administrative Specialist III</t>
  </si>
  <si>
    <t>GRADE C112</t>
  </si>
  <si>
    <t>M074C</t>
  </si>
  <si>
    <t>Residential Advisor</t>
  </si>
  <si>
    <t>GRADE C111</t>
  </si>
  <si>
    <t>D091C</t>
  </si>
  <si>
    <t>Computer Lab Technician</t>
  </si>
  <si>
    <t>GRADE C110</t>
  </si>
  <si>
    <t>V025C</t>
  </si>
  <si>
    <t>Warehouse Specialist</t>
  </si>
  <si>
    <t>S057C</t>
  </si>
  <si>
    <t>Landscape Specialist</t>
  </si>
  <si>
    <t>C069C</t>
  </si>
  <si>
    <t>Library Technician</t>
  </si>
  <si>
    <t>GRADE C109</t>
  </si>
  <si>
    <t>C071C</t>
  </si>
  <si>
    <t>Admissions Analyst</t>
  </si>
  <si>
    <t>C073C</t>
  </si>
  <si>
    <t>Administrative Specialist II</t>
  </si>
  <si>
    <t>S065C</t>
  </si>
  <si>
    <t>Maintenance Assistant</t>
  </si>
  <si>
    <t>GRADE C108</t>
  </si>
  <si>
    <t>C087C</t>
  </si>
  <si>
    <t>Administrative Specialist I</t>
  </si>
  <si>
    <t>GRADE C106</t>
  </si>
  <si>
    <t>S081C</t>
  </si>
  <si>
    <t>Apprentice Tradesman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</si>
  <si>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</si>
  <si>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</si>
  <si>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</si>
  <si>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</si>
  <si>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</si>
  <si>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</si>
  <si>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</si>
  <si>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</si>
  <si>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>C055C</t>
  </si>
  <si>
    <t>Assistant Bookstore Manager</t>
  </si>
  <si>
    <t>C078C</t>
  </si>
  <si>
    <t>Cashier</t>
  </si>
  <si>
    <t>P048C</t>
  </si>
  <si>
    <t>Multimedia Specialist</t>
  </si>
  <si>
    <t>C056C</t>
  </si>
  <si>
    <t>Coordinator of Student Recruitment</t>
  </si>
  <si>
    <t>Academic Advisor</t>
  </si>
  <si>
    <t>Fiscal Support Pool</t>
  </si>
  <si>
    <t>A038C</t>
  </si>
  <si>
    <t>Fiscal Support Manager</t>
  </si>
  <si>
    <t>GRADE C123</t>
  </si>
  <si>
    <t>A089C</t>
  </si>
  <si>
    <t>Accountant I</t>
  </si>
  <si>
    <t>A091C</t>
  </si>
  <si>
    <t>Fiscal Support Analyst</t>
  </si>
  <si>
    <t>A098C</t>
  </si>
  <si>
    <t>Fiscal Support Specialist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</si>
  <si>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</si>
  <si>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</si>
  <si>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</si>
  <si>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</si>
  <si>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</si>
  <si>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</si>
  <si>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</si>
  <si>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T030C</t>
  </si>
  <si>
    <t>HE Public Safety Commander I</t>
  </si>
  <si>
    <t>GRADE C120</t>
  </si>
  <si>
    <t>T067C</t>
  </si>
  <si>
    <t>Public Safety Officer II</t>
  </si>
  <si>
    <t>T084C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</si>
  <si>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</si>
  <si>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</si>
  <si>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</si>
  <si>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</si>
  <si>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</si>
  <si>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</si>
  <si>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</si>
  <si>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</si>
  <si>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</si>
  <si>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</si>
  <si>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</si>
  <si>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</si>
  <si>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</si>
  <si>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</si>
  <si>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</si>
  <si>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</si>
  <si>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</si>
  <si>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</si>
  <si>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</si>
  <si>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Assistant Director of Financial Aid</t>
  </si>
  <si>
    <t>G190C</t>
  </si>
  <si>
    <t>Library Specialist</t>
  </si>
  <si>
    <t>E058C</t>
  </si>
  <si>
    <t>A101C</t>
  </si>
  <si>
    <t>Accounting Technician</t>
  </si>
  <si>
    <t>A102C</t>
  </si>
  <si>
    <t>Fiscal Support Technician</t>
  </si>
  <si>
    <t>HIGHER EDUCATION PERSONAL SERVICES RECOMMENDATIONS FOR THE 2021-23 BIENNIUM</t>
  </si>
  <si>
    <t>2021-22</t>
  </si>
  <si>
    <t>2022-23</t>
  </si>
  <si>
    <t>Procurement Coordinator</t>
  </si>
  <si>
    <t>V007C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</si>
</sst>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0\)"/>
    <numFmt numFmtId="168" formatCode="\(##.00\)"/>
  </numFmts>
  <fonts count="13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/>
    <xf numFmtId="9" fontId="10" fillId="0" borderId="0" applyFont="0" applyFill="0" applyBorder="0" applyAlignment="0" applyProtection="0"/>
    <xf numFmtId="0" fontId="2" fillId="2" borderId="0"/>
    <xf numFmtId="0" fontId="2" fillId="2" borderId="0"/>
  </cellStyleXfs>
  <cellXfs count="127">
    <xf numFmtId="0" fontId="0" fillId="2" borderId="0" xfId="0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3" fontId="3" fillId="0" borderId="2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1" fillId="0" borderId="0" xfId="7"/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0" fontId="1" fillId="0" borderId="0" xfId="7"/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 applyFill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0" fontId="3" fillId="0" borderId="0" xfId="7" applyFont="1" applyFill="1" applyBorder="1" applyAlignment="1"/>
    <xf numFmtId="3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8" xfId="1" applyNumberFormat="1" applyFont="1" applyFill="1" applyBorder="1"/>
    <xf numFmtId="0" fontId="3" fillId="0" borderId="5" xfId="1" applyNumberFormat="1" applyFont="1" applyFill="1" applyBorder="1" applyAlignment="1">
      <alignment horizontal="center"/>
    </xf>
    <xf numFmtId="37" fontId="3" fillId="0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0" fontId="3" fillId="0" borderId="0" xfId="10" applyNumberFormat="1" applyFont="1" applyFill="1" applyBorder="1"/>
    <xf numFmtId="166" fontId="3" fillId="0" borderId="0" xfId="11" applyNumberFormat="1" applyFont="1" applyFill="1" applyBorder="1"/>
    <xf numFmtId="0" fontId="3" fillId="0" borderId="0" xfId="12" applyFont="1" applyFill="1" applyAlignment="1" applyProtection="1">
      <alignment vertical="center"/>
    </xf>
    <xf numFmtId="0" fontId="3" fillId="0" borderId="1" xfId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3" fontId="3" fillId="0" borderId="1" xfId="7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3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8" fontId="3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4">
    <cellStyle name="Comma 2" xfId="2"/>
    <cellStyle name="Comma 2 2" xfId="4"/>
    <cellStyle name="Comma 2 3" xfId="8"/>
    <cellStyle name="Comma 3" xfId="9"/>
    <cellStyle name="Comma0" xfId="5"/>
    <cellStyle name="Normal" xfId="0" builtinId="0"/>
    <cellStyle name="Normal 2" xfId="1"/>
    <cellStyle name="Normal 2 2" xfId="6"/>
    <cellStyle name="Normal 3" xfId="7"/>
    <cellStyle name="Normal_ANC Completed Request" xfId="10"/>
    <cellStyle name="Normal_Copy of ASUJ" xfId="3"/>
    <cellStyle name="Normal_EACC" xfId="12"/>
    <cellStyle name="Normal_non classified form A" xfId="1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427"/>
  <sheetViews>
    <sheetView tabSelected="1" showOutlineSymbols="0" zoomScaleNormal="100" zoomScaleSheetLayoutView="100" workbookViewId="0">
      <selection activeCell="K183" sqref="K183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5" customWidth="1"/>
    <col min="4" max="4" width="3.625" style="4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3" customWidth="1"/>
    <col min="10" max="10" width="5.375" style="2" customWidth="1"/>
    <col min="11" max="11" width="14.375" style="3" customWidth="1"/>
    <col min="12" max="12" width="5.375" style="3" customWidth="1"/>
    <col min="13" max="13" width="14.375" style="3" customWidth="1"/>
    <col min="14" max="14" width="5.375" style="2" customWidth="1"/>
    <col min="15" max="15" width="14.375" style="2" customWidth="1"/>
    <col min="16" max="16" width="5.375" style="3" customWidth="1"/>
    <col min="17" max="17" width="14.375" style="3" customWidth="1"/>
    <col min="18" max="18" width="5.375" style="2" customWidth="1"/>
    <col min="19" max="19" width="14.375" style="2" customWidth="1"/>
    <col min="20" max="20" width="5.625" style="1" customWidth="1"/>
    <col min="21" max="21" width="4.125" style="1" customWidth="1"/>
    <col min="22" max="22" width="5.125" style="1" customWidth="1"/>
    <col min="23" max="23" width="4.75" style="1" customWidth="1"/>
    <col min="24" max="16384" width="12.75" style="1"/>
  </cols>
  <sheetData>
    <row r="1" spans="1:20" ht="12.75" customHeight="1" x14ac:dyDescent="0.2">
      <c r="A1" s="126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0" s="100" customFormat="1" ht="12.75" customHeight="1" x14ac:dyDescent="0.2">
      <c r="A2" s="126" t="s">
        <v>207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0" ht="12.75" customHeight="1" thickBot="1" x14ac:dyDescent="0.25">
      <c r="A3" s="119"/>
      <c r="B3" s="120"/>
      <c r="C3" s="121"/>
      <c r="D3" s="122"/>
      <c r="E3" s="123"/>
      <c r="F3" s="120"/>
      <c r="G3" s="120"/>
      <c r="H3" s="124"/>
      <c r="I3" s="120"/>
      <c r="J3" s="124"/>
      <c r="K3" s="120"/>
      <c r="L3" s="124"/>
      <c r="M3" s="124"/>
      <c r="N3" s="124"/>
      <c r="O3" s="124"/>
      <c r="P3" s="124"/>
      <c r="Q3" s="125"/>
      <c r="R3" s="124"/>
      <c r="S3" s="125"/>
    </row>
    <row r="4" spans="1:20" ht="12.75" customHeight="1" x14ac:dyDescent="0.2">
      <c r="A4" s="28"/>
      <c r="B4" s="25"/>
      <c r="C4" s="27"/>
      <c r="D4" s="26"/>
      <c r="E4" s="25"/>
      <c r="F4" s="25"/>
      <c r="G4" s="94"/>
      <c r="H4" s="25"/>
      <c r="I4" s="94"/>
      <c r="J4" s="25"/>
      <c r="K4" s="94"/>
      <c r="L4" s="25"/>
      <c r="M4" s="94"/>
      <c r="N4" s="25"/>
      <c r="O4" s="94"/>
      <c r="P4" s="25"/>
      <c r="Q4" s="94" t="s">
        <v>59</v>
      </c>
      <c r="R4" s="25"/>
      <c r="S4" s="95" t="s">
        <v>59</v>
      </c>
    </row>
    <row r="5" spans="1:20" ht="12.75" customHeight="1" x14ac:dyDescent="0.2">
      <c r="A5" s="24"/>
      <c r="B5" s="96"/>
      <c r="C5" s="22"/>
      <c r="D5" s="21"/>
      <c r="E5" s="96"/>
      <c r="F5" s="92"/>
      <c r="G5" s="97" t="s">
        <v>58</v>
      </c>
      <c r="H5" s="93"/>
      <c r="I5" s="97" t="s">
        <v>57</v>
      </c>
      <c r="J5" s="93"/>
      <c r="K5" s="97" t="s">
        <v>56</v>
      </c>
      <c r="L5" s="93"/>
      <c r="M5" s="96" t="s">
        <v>55</v>
      </c>
      <c r="N5" s="93"/>
      <c r="O5" s="96" t="s">
        <v>55</v>
      </c>
      <c r="P5" s="96"/>
      <c r="Q5" s="97" t="s">
        <v>54</v>
      </c>
      <c r="R5" s="96"/>
      <c r="S5" s="98" t="s">
        <v>54</v>
      </c>
    </row>
    <row r="6" spans="1:20" ht="12.75" customHeight="1" x14ac:dyDescent="0.2">
      <c r="A6" s="23" t="s">
        <v>53</v>
      </c>
      <c r="B6" s="96" t="s">
        <v>52</v>
      </c>
      <c r="C6" s="22" t="s">
        <v>51</v>
      </c>
      <c r="D6" s="21"/>
      <c r="E6" s="96" t="s">
        <v>50</v>
      </c>
      <c r="F6" s="92"/>
      <c r="G6" s="97" t="s">
        <v>68</v>
      </c>
      <c r="H6" s="93"/>
      <c r="I6" s="97" t="s">
        <v>67</v>
      </c>
      <c r="J6" s="93"/>
      <c r="K6" s="97" t="s">
        <v>68</v>
      </c>
      <c r="L6" s="96"/>
      <c r="M6" s="97" t="s">
        <v>208</v>
      </c>
      <c r="N6" s="96"/>
      <c r="O6" s="97" t="s">
        <v>209</v>
      </c>
      <c r="P6" s="96"/>
      <c r="Q6" s="97" t="s">
        <v>208</v>
      </c>
      <c r="R6" s="96"/>
      <c r="S6" s="98" t="s">
        <v>209</v>
      </c>
    </row>
    <row r="7" spans="1:20" ht="12.75" customHeight="1" x14ac:dyDescent="0.2">
      <c r="A7" s="23" t="s">
        <v>49</v>
      </c>
      <c r="B7" s="96" t="s">
        <v>48</v>
      </c>
      <c r="C7" s="22" t="s">
        <v>45</v>
      </c>
      <c r="D7" s="21"/>
      <c r="E7" s="96" t="s">
        <v>47</v>
      </c>
      <c r="F7" s="96" t="s">
        <v>45</v>
      </c>
      <c r="G7" s="97" t="s">
        <v>44</v>
      </c>
      <c r="H7" s="96" t="s">
        <v>46</v>
      </c>
      <c r="I7" s="97" t="s">
        <v>44</v>
      </c>
      <c r="J7" s="96" t="s">
        <v>45</v>
      </c>
      <c r="K7" s="97" t="s">
        <v>44</v>
      </c>
      <c r="L7" s="96" t="s">
        <v>45</v>
      </c>
      <c r="M7" s="97" t="s">
        <v>44</v>
      </c>
      <c r="N7" s="96" t="s">
        <v>45</v>
      </c>
      <c r="O7" s="97" t="s">
        <v>44</v>
      </c>
      <c r="P7" s="96" t="s">
        <v>45</v>
      </c>
      <c r="Q7" s="97" t="s">
        <v>44</v>
      </c>
      <c r="R7" s="96" t="s">
        <v>45</v>
      </c>
      <c r="S7" s="98" t="s">
        <v>44</v>
      </c>
    </row>
    <row r="8" spans="1:20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99"/>
      <c r="T8" s="101">
        <v>1.9E-2</v>
      </c>
    </row>
    <row r="9" spans="1:20" ht="12.75" customHeight="1" thickBot="1" x14ac:dyDescent="0.25">
      <c r="B9" s="88"/>
      <c r="C9" s="15"/>
      <c r="D9" s="15"/>
      <c r="E9" s="14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20" ht="12.75" customHeight="1" thickBot="1" x14ac:dyDescent="0.25">
      <c r="E10" s="90" t="s">
        <v>43</v>
      </c>
      <c r="F10" s="91"/>
    </row>
    <row r="12" spans="1:20" ht="12.75" customHeight="1" x14ac:dyDescent="0.2">
      <c r="A12" s="6"/>
      <c r="B12" s="6"/>
      <c r="D12" s="11"/>
      <c r="E12" s="11" t="s">
        <v>5</v>
      </c>
    </row>
    <row r="13" spans="1:20" ht="12.75" customHeight="1" x14ac:dyDescent="0.2">
      <c r="A13" s="6"/>
      <c r="B13" s="6"/>
      <c r="D13" s="11"/>
      <c r="E13" s="11" t="s">
        <v>14</v>
      </c>
    </row>
    <row r="14" spans="1:20" ht="12.75" customHeight="1" x14ac:dyDescent="0.2">
      <c r="A14" s="6"/>
      <c r="B14" s="6"/>
      <c r="C14" s="29">
        <v>1</v>
      </c>
      <c r="D14" s="30"/>
      <c r="E14" s="31" t="s">
        <v>62</v>
      </c>
      <c r="F14" s="33">
        <v>1</v>
      </c>
      <c r="G14" s="33">
        <v>169650.90023270782</v>
      </c>
      <c r="M14" s="3">
        <f t="shared" ref="M14:M37" si="0">G14*(1+$T$8)</f>
        <v>172874.26733712925</v>
      </c>
      <c r="N14" s="3"/>
      <c r="O14" s="3">
        <f t="shared" ref="O14:O37" si="1">M14*(1+$T$8)</f>
        <v>176158.87841653469</v>
      </c>
      <c r="R14" s="3"/>
      <c r="S14" s="3"/>
    </row>
    <row r="15" spans="1:20" ht="12.75" customHeight="1" x14ac:dyDescent="0.2">
      <c r="A15" s="6"/>
      <c r="B15" s="6"/>
      <c r="C15" s="81">
        <v>2</v>
      </c>
      <c r="D15" s="82"/>
      <c r="E15" s="31" t="s">
        <v>42</v>
      </c>
      <c r="F15" s="33">
        <v>1</v>
      </c>
      <c r="G15" s="33">
        <v>136166.42398179061</v>
      </c>
      <c r="M15" s="3">
        <f t="shared" si="0"/>
        <v>138753.58603744462</v>
      </c>
      <c r="N15" s="3"/>
      <c r="O15" s="3">
        <f t="shared" si="1"/>
        <v>141389.90417215606</v>
      </c>
      <c r="R15" s="3"/>
      <c r="S15" s="3"/>
    </row>
    <row r="16" spans="1:20" ht="12.75" customHeight="1" x14ac:dyDescent="0.2">
      <c r="A16" s="6"/>
      <c r="B16" s="6"/>
      <c r="C16" s="81">
        <v>3</v>
      </c>
      <c r="D16" s="82"/>
      <c r="E16" s="31" t="s">
        <v>41</v>
      </c>
      <c r="F16" s="33">
        <v>1</v>
      </c>
      <c r="G16" s="33">
        <v>127689.68310801464</v>
      </c>
      <c r="M16" s="3">
        <f t="shared" si="0"/>
        <v>130115.7870870669</v>
      </c>
      <c r="N16" s="3"/>
      <c r="O16" s="3">
        <f t="shared" si="1"/>
        <v>132587.98704172115</v>
      </c>
      <c r="R16" s="3"/>
      <c r="S16" s="3"/>
    </row>
    <row r="17" spans="1:19" ht="12.75" customHeight="1" x14ac:dyDescent="0.2">
      <c r="A17" s="6"/>
      <c r="B17" s="6"/>
      <c r="C17" s="81">
        <v>4</v>
      </c>
      <c r="D17" s="82"/>
      <c r="E17" s="31" t="s">
        <v>40</v>
      </c>
      <c r="F17" s="33">
        <v>1</v>
      </c>
      <c r="G17" s="33">
        <v>127689.68310801464</v>
      </c>
      <c r="M17" s="3">
        <f t="shared" si="0"/>
        <v>130115.7870870669</v>
      </c>
      <c r="N17" s="3"/>
      <c r="O17" s="3">
        <f t="shared" si="1"/>
        <v>132587.98704172115</v>
      </c>
      <c r="R17" s="3"/>
      <c r="S17" s="3"/>
    </row>
    <row r="18" spans="1:19" ht="12.75" customHeight="1" x14ac:dyDescent="0.2">
      <c r="A18" s="6"/>
      <c r="B18" s="6"/>
      <c r="C18" s="81">
        <v>5</v>
      </c>
      <c r="D18" s="82"/>
      <c r="E18" s="31" t="s">
        <v>39</v>
      </c>
      <c r="F18" s="33">
        <v>1</v>
      </c>
      <c r="G18" s="33">
        <v>127689.68310801464</v>
      </c>
      <c r="M18" s="3">
        <f t="shared" si="0"/>
        <v>130115.7870870669</v>
      </c>
      <c r="N18" s="3"/>
      <c r="O18" s="3">
        <f t="shared" si="1"/>
        <v>132587.98704172115</v>
      </c>
      <c r="R18" s="3"/>
      <c r="S18" s="3"/>
    </row>
    <row r="19" spans="1:19" ht="12.75" customHeight="1" x14ac:dyDescent="0.2">
      <c r="A19" s="6"/>
      <c r="B19" s="6"/>
      <c r="C19" s="81">
        <v>6</v>
      </c>
      <c r="D19" s="82"/>
      <c r="E19" s="31" t="s">
        <v>64</v>
      </c>
      <c r="F19" s="33">
        <v>1</v>
      </c>
      <c r="G19" s="33">
        <v>127689.68310801464</v>
      </c>
      <c r="M19" s="3">
        <f t="shared" si="0"/>
        <v>130115.7870870669</v>
      </c>
      <c r="N19" s="3"/>
      <c r="O19" s="3">
        <f t="shared" si="1"/>
        <v>132587.98704172115</v>
      </c>
      <c r="R19" s="3"/>
      <c r="S19" s="3"/>
    </row>
    <row r="20" spans="1:19" ht="12.75" customHeight="1" x14ac:dyDescent="0.2">
      <c r="A20" s="6"/>
      <c r="B20" s="6"/>
      <c r="C20" s="81">
        <v>7</v>
      </c>
      <c r="D20" s="82"/>
      <c r="E20" s="31" t="s">
        <v>38</v>
      </c>
      <c r="F20" s="33">
        <v>1</v>
      </c>
      <c r="G20" s="33">
        <v>108189.12969982337</v>
      </c>
      <c r="M20" s="3">
        <f t="shared" si="0"/>
        <v>110244.72316412001</v>
      </c>
      <c r="N20" s="3"/>
      <c r="O20" s="3">
        <f t="shared" si="1"/>
        <v>112339.37290423828</v>
      </c>
      <c r="R20" s="3"/>
      <c r="S20" s="3"/>
    </row>
    <row r="21" spans="1:19" ht="12.75" customHeight="1" x14ac:dyDescent="0.2">
      <c r="A21" s="6"/>
      <c r="B21" s="6"/>
      <c r="C21" s="81">
        <v>8</v>
      </c>
      <c r="D21" s="82"/>
      <c r="E21" s="83" t="s">
        <v>66</v>
      </c>
      <c r="F21" s="85">
        <v>1</v>
      </c>
      <c r="G21" s="85">
        <v>108189.2942588665</v>
      </c>
      <c r="M21" s="3">
        <f t="shared" si="0"/>
        <v>110244.89084978496</v>
      </c>
      <c r="N21" s="3"/>
      <c r="O21" s="3">
        <f t="shared" si="1"/>
        <v>112339.54377593087</v>
      </c>
      <c r="R21" s="3"/>
      <c r="S21" s="3"/>
    </row>
    <row r="22" spans="1:19" ht="12.75" customHeight="1" x14ac:dyDescent="0.2">
      <c r="A22" s="6"/>
      <c r="B22" s="6"/>
      <c r="C22" s="81">
        <v>9</v>
      </c>
      <c r="D22" s="82"/>
      <c r="E22" s="31" t="s">
        <v>37</v>
      </c>
      <c r="F22" s="33">
        <v>1</v>
      </c>
      <c r="G22" s="33">
        <v>103930.5122704025</v>
      </c>
      <c r="M22" s="3">
        <f t="shared" si="0"/>
        <v>105905.19200354014</v>
      </c>
      <c r="N22" s="3"/>
      <c r="O22" s="3">
        <f t="shared" si="1"/>
        <v>107917.39065160739</v>
      </c>
      <c r="R22" s="3"/>
      <c r="S22" s="3"/>
    </row>
    <row r="23" spans="1:19" ht="12.75" customHeight="1" x14ac:dyDescent="0.2">
      <c r="A23" s="6"/>
      <c r="B23" s="6"/>
      <c r="C23" s="81">
        <v>10</v>
      </c>
      <c r="D23" s="82"/>
      <c r="E23" s="31" t="s">
        <v>36</v>
      </c>
      <c r="F23" s="33">
        <v>1</v>
      </c>
      <c r="G23" s="33">
        <v>99643.549051435519</v>
      </c>
      <c r="M23" s="3">
        <f t="shared" si="0"/>
        <v>101536.77648341279</v>
      </c>
      <c r="N23" s="3"/>
      <c r="O23" s="3">
        <f t="shared" si="1"/>
        <v>103465.97523659762</v>
      </c>
      <c r="R23" s="3"/>
      <c r="S23" s="3"/>
    </row>
    <row r="24" spans="1:19" ht="12.75" customHeight="1" x14ac:dyDescent="0.2">
      <c r="A24" s="6"/>
      <c r="B24" s="6"/>
      <c r="C24" s="81">
        <v>11</v>
      </c>
      <c r="D24" s="82"/>
      <c r="E24" s="31" t="s">
        <v>35</v>
      </c>
      <c r="F24" s="33">
        <v>1</v>
      </c>
      <c r="G24" s="33">
        <v>99445.128524613057</v>
      </c>
      <c r="M24" s="3">
        <f t="shared" si="0"/>
        <v>101334.58596658069</v>
      </c>
      <c r="N24" s="3"/>
      <c r="O24" s="3">
        <f t="shared" si="1"/>
        <v>103259.94309994571</v>
      </c>
      <c r="R24" s="3"/>
      <c r="S24" s="3"/>
    </row>
    <row r="25" spans="1:19" ht="12.75" customHeight="1" x14ac:dyDescent="0.2">
      <c r="A25" s="6"/>
      <c r="B25" s="6"/>
      <c r="C25" s="81">
        <v>12</v>
      </c>
      <c r="D25" s="82"/>
      <c r="E25" s="31" t="s">
        <v>34</v>
      </c>
      <c r="F25" s="33">
        <v>1</v>
      </c>
      <c r="G25" s="33">
        <v>97783.525337412735</v>
      </c>
      <c r="M25" s="3">
        <f t="shared" si="0"/>
        <v>99641.412318823568</v>
      </c>
      <c r="N25" s="3"/>
      <c r="O25" s="3">
        <f t="shared" si="1"/>
        <v>101534.5991528812</v>
      </c>
      <c r="R25" s="3"/>
      <c r="S25" s="3"/>
    </row>
    <row r="26" spans="1:19" ht="12.75" customHeight="1" x14ac:dyDescent="0.2">
      <c r="A26" s="6"/>
      <c r="B26" s="6"/>
      <c r="C26" s="81">
        <v>13</v>
      </c>
      <c r="D26" s="82"/>
      <c r="E26" s="31" t="s">
        <v>33</v>
      </c>
      <c r="F26" s="33">
        <v>1</v>
      </c>
      <c r="G26" s="33">
        <v>95513.162574723086</v>
      </c>
      <c r="M26" s="3">
        <f t="shared" si="0"/>
        <v>97327.912663642812</v>
      </c>
      <c r="N26" s="3"/>
      <c r="O26" s="3">
        <f t="shared" si="1"/>
        <v>99177.143004252022</v>
      </c>
      <c r="R26" s="3"/>
      <c r="S26" s="3"/>
    </row>
    <row r="27" spans="1:19" ht="12.75" customHeight="1" x14ac:dyDescent="0.2">
      <c r="A27" s="6"/>
      <c r="B27" s="6"/>
      <c r="C27" s="81">
        <v>14</v>
      </c>
      <c r="D27" s="82"/>
      <c r="E27" s="31" t="s">
        <v>32</v>
      </c>
      <c r="F27" s="33">
        <v>1</v>
      </c>
      <c r="G27" s="33">
        <v>92476.11369478736</v>
      </c>
      <c r="M27" s="3">
        <f t="shared" si="0"/>
        <v>94233.159854988306</v>
      </c>
      <c r="N27" s="3"/>
      <c r="O27" s="3">
        <f t="shared" si="1"/>
        <v>96023.589892233082</v>
      </c>
      <c r="R27" s="3"/>
      <c r="S27" s="3"/>
    </row>
    <row r="28" spans="1:19" ht="12.75" customHeight="1" x14ac:dyDescent="0.2">
      <c r="A28" s="6"/>
      <c r="B28" s="6"/>
      <c r="C28" s="81">
        <v>15</v>
      </c>
      <c r="D28" s="82"/>
      <c r="E28" s="31" t="s">
        <v>63</v>
      </c>
      <c r="F28" s="33">
        <v>1</v>
      </c>
      <c r="G28" s="33">
        <v>92475.706681062453</v>
      </c>
      <c r="M28" s="3">
        <f t="shared" si="0"/>
        <v>94232.745108002637</v>
      </c>
      <c r="N28" s="3"/>
      <c r="O28" s="3">
        <f t="shared" si="1"/>
        <v>96023.167265054683</v>
      </c>
      <c r="R28" s="3"/>
      <c r="S28" s="3"/>
    </row>
    <row r="29" spans="1:19" ht="12.75" customHeight="1" x14ac:dyDescent="0.2">
      <c r="A29" s="6"/>
      <c r="B29" s="6"/>
      <c r="C29" s="81">
        <v>16</v>
      </c>
      <c r="D29" s="82"/>
      <c r="E29" s="31" t="s">
        <v>31</v>
      </c>
      <c r="F29" s="33">
        <v>1</v>
      </c>
      <c r="G29" s="33">
        <v>92188.60640082015</v>
      </c>
      <c r="M29" s="3">
        <f t="shared" si="0"/>
        <v>93940.189922435718</v>
      </c>
      <c r="N29" s="3"/>
      <c r="O29" s="3">
        <f t="shared" si="1"/>
        <v>95725.053530961988</v>
      </c>
      <c r="R29" s="3"/>
      <c r="S29" s="3"/>
    </row>
    <row r="30" spans="1:19" ht="12.75" customHeight="1" x14ac:dyDescent="0.2">
      <c r="A30" s="6"/>
      <c r="B30" s="6"/>
      <c r="C30" s="81">
        <v>17</v>
      </c>
      <c r="D30" s="82"/>
      <c r="E30" s="31" t="s">
        <v>30</v>
      </c>
      <c r="F30" s="33">
        <v>1</v>
      </c>
      <c r="G30" s="33">
        <v>90844.206096635273</v>
      </c>
      <c r="M30" s="3">
        <f t="shared" si="0"/>
        <v>92570.24601247134</v>
      </c>
      <c r="N30" s="3"/>
      <c r="O30" s="3">
        <f t="shared" si="1"/>
        <v>94329.080686708287</v>
      </c>
      <c r="R30" s="3"/>
      <c r="S30" s="3"/>
    </row>
    <row r="31" spans="1:19" ht="12.75" customHeight="1" x14ac:dyDescent="0.2">
      <c r="A31" s="6"/>
      <c r="B31" s="6"/>
      <c r="C31" s="81">
        <v>18</v>
      </c>
      <c r="D31" s="82"/>
      <c r="E31" s="83" t="s">
        <v>155</v>
      </c>
      <c r="F31" s="85">
        <v>2</v>
      </c>
      <c r="G31" s="85">
        <v>90769.967124014642</v>
      </c>
      <c r="M31" s="3">
        <f t="shared" si="0"/>
        <v>92494.596499370906</v>
      </c>
      <c r="N31" s="3"/>
      <c r="O31" s="3">
        <f t="shared" si="1"/>
        <v>94251.993832858949</v>
      </c>
      <c r="R31" s="3"/>
      <c r="S31" s="3"/>
    </row>
    <row r="32" spans="1:19" ht="12.75" customHeight="1" x14ac:dyDescent="0.2">
      <c r="A32" s="6"/>
      <c r="B32" s="6"/>
      <c r="C32" s="81">
        <v>19</v>
      </c>
      <c r="D32" s="82"/>
      <c r="E32" s="31" t="s">
        <v>29</v>
      </c>
      <c r="F32" s="33">
        <v>3</v>
      </c>
      <c r="G32" s="33">
        <v>90768.617324512452</v>
      </c>
      <c r="M32" s="3">
        <f t="shared" si="0"/>
        <v>92493.221053678179</v>
      </c>
      <c r="N32" s="3"/>
      <c r="O32" s="3">
        <f t="shared" si="1"/>
        <v>94250.592253698051</v>
      </c>
      <c r="R32" s="3"/>
      <c r="S32" s="3"/>
    </row>
    <row r="33" spans="1:19" ht="12.75" customHeight="1" x14ac:dyDescent="0.2">
      <c r="A33" s="6"/>
      <c r="B33" s="6"/>
      <c r="C33" s="81">
        <v>20</v>
      </c>
      <c r="D33" s="82"/>
      <c r="E33" s="31" t="s">
        <v>28</v>
      </c>
      <c r="F33" s="33">
        <v>1</v>
      </c>
      <c r="G33" s="33">
        <v>85141.303199867238</v>
      </c>
      <c r="M33" s="3">
        <f t="shared" si="0"/>
        <v>86758.987960664701</v>
      </c>
      <c r="N33" s="3"/>
      <c r="O33" s="3">
        <f t="shared" si="1"/>
        <v>88407.408731917327</v>
      </c>
      <c r="R33" s="3"/>
      <c r="S33" s="3"/>
    </row>
    <row r="34" spans="1:19" ht="12.75" customHeight="1" x14ac:dyDescent="0.2">
      <c r="A34" s="6"/>
      <c r="B34" s="6"/>
      <c r="C34" s="81">
        <v>21</v>
      </c>
      <c r="D34" s="82"/>
      <c r="E34" s="31" t="s">
        <v>27</v>
      </c>
      <c r="F34" s="33">
        <v>1</v>
      </c>
      <c r="G34" s="33">
        <v>83093.657355039497</v>
      </c>
      <c r="M34" s="3">
        <f t="shared" si="0"/>
        <v>84672.436844785247</v>
      </c>
      <c r="N34" s="3"/>
      <c r="O34" s="3">
        <f t="shared" si="1"/>
        <v>86281.213144836162</v>
      </c>
      <c r="R34" s="3"/>
      <c r="S34" s="3"/>
    </row>
    <row r="35" spans="1:19" ht="12.75" customHeight="1" x14ac:dyDescent="0.2">
      <c r="A35" s="6"/>
      <c r="B35" s="6"/>
      <c r="C35" s="81">
        <v>22</v>
      </c>
      <c r="D35" s="82"/>
      <c r="E35" s="31" t="s">
        <v>26</v>
      </c>
      <c r="F35" s="33">
        <v>1</v>
      </c>
      <c r="G35" s="33">
        <v>83093.652265777549</v>
      </c>
      <c r="M35" s="3">
        <f t="shared" si="0"/>
        <v>84672.431658827321</v>
      </c>
      <c r="N35" s="3"/>
      <c r="O35" s="3">
        <f t="shared" si="1"/>
        <v>86281.207860345035</v>
      </c>
      <c r="R35" s="3"/>
      <c r="S35" s="3"/>
    </row>
    <row r="36" spans="1:19" ht="12.75" customHeight="1" x14ac:dyDescent="0.2">
      <c r="A36" s="6"/>
      <c r="B36" s="6"/>
      <c r="C36" s="81">
        <v>23</v>
      </c>
      <c r="D36" s="82"/>
      <c r="E36" s="83" t="s">
        <v>61</v>
      </c>
      <c r="F36" s="85">
        <v>1</v>
      </c>
      <c r="G36" s="85">
        <v>82532.543628014304</v>
      </c>
      <c r="M36" s="3">
        <f t="shared" si="0"/>
        <v>84100.661956946569</v>
      </c>
      <c r="N36" s="3"/>
      <c r="O36" s="3">
        <f t="shared" si="1"/>
        <v>85698.574534128551</v>
      </c>
      <c r="R36" s="3"/>
      <c r="S36" s="3"/>
    </row>
    <row r="37" spans="1:19" ht="12.75" customHeight="1" x14ac:dyDescent="0.2">
      <c r="A37" s="6"/>
      <c r="B37" s="6"/>
      <c r="C37" s="81">
        <v>24</v>
      </c>
      <c r="D37" s="82"/>
      <c r="E37" s="83" t="s">
        <v>156</v>
      </c>
      <c r="F37" s="85">
        <v>2</v>
      </c>
      <c r="G37" s="85">
        <v>62910.935834618183</v>
      </c>
      <c r="M37" s="3">
        <f t="shared" si="0"/>
        <v>64106.24361547592</v>
      </c>
      <c r="N37" s="3"/>
      <c r="O37" s="3">
        <f t="shared" si="1"/>
        <v>65324.262244169957</v>
      </c>
      <c r="R37" s="3"/>
      <c r="S37" s="3"/>
    </row>
    <row r="38" spans="1:19" ht="12.75" customHeight="1" x14ac:dyDescent="0.2">
      <c r="A38" s="6"/>
      <c r="B38" s="6"/>
      <c r="C38" s="29"/>
      <c r="D38" s="82"/>
      <c r="E38" s="32" t="s">
        <v>2</v>
      </c>
      <c r="F38" s="108">
        <f>SUM(F14:F37)</f>
        <v>28</v>
      </c>
      <c r="G38" s="33"/>
      <c r="H38" s="7">
        <f>SUM(H14:H37)</f>
        <v>0</v>
      </c>
      <c r="J38" s="7">
        <f>SUM(J14:J37)</f>
        <v>0</v>
      </c>
      <c r="L38" s="7">
        <f>SUM(L14:L37)</f>
        <v>0</v>
      </c>
      <c r="N38" s="7">
        <f>SUM(N14:N37)</f>
        <v>0</v>
      </c>
      <c r="O38" s="3"/>
      <c r="P38" s="7">
        <f>SUM(P14:P37)</f>
        <v>0</v>
      </c>
      <c r="R38" s="7">
        <f>SUM(R14:R37)</f>
        <v>0</v>
      </c>
      <c r="S38" s="3"/>
    </row>
    <row r="39" spans="1:19" s="11" customFormat="1" ht="12.75" customHeight="1" x14ac:dyDescent="0.2">
      <c r="A39" s="6"/>
      <c r="B39" s="6"/>
      <c r="C39" s="5"/>
      <c r="D39" s="82"/>
      <c r="F39" s="6"/>
      <c r="G39" s="3"/>
      <c r="H39" s="6"/>
      <c r="I39" s="3"/>
      <c r="J39" s="6"/>
      <c r="K39" s="3"/>
      <c r="L39" s="3"/>
      <c r="M39" s="3"/>
      <c r="N39" s="6"/>
      <c r="O39" s="3"/>
      <c r="P39" s="3"/>
      <c r="Q39" s="3"/>
      <c r="R39" s="6"/>
      <c r="S39" s="3"/>
    </row>
    <row r="40" spans="1:19" s="11" customFormat="1" ht="12.75" customHeight="1" x14ac:dyDescent="0.2">
      <c r="A40" s="6"/>
      <c r="B40" s="6"/>
      <c r="C40" s="5"/>
      <c r="D40" s="82"/>
      <c r="E40" s="102" t="s">
        <v>5</v>
      </c>
      <c r="F40" s="6"/>
      <c r="G40" s="3"/>
      <c r="H40" s="6"/>
      <c r="I40" s="3"/>
      <c r="J40" s="6"/>
      <c r="K40" s="3"/>
      <c r="L40" s="3"/>
      <c r="M40" s="3"/>
      <c r="P40" s="3"/>
      <c r="Q40" s="3"/>
    </row>
    <row r="41" spans="1:19" s="11" customFormat="1" ht="12.75" customHeight="1" x14ac:dyDescent="0.2">
      <c r="A41" s="6"/>
      <c r="B41" s="6"/>
      <c r="C41" s="5"/>
      <c r="D41" s="82"/>
      <c r="E41" s="102" t="s">
        <v>69</v>
      </c>
      <c r="F41" s="6"/>
      <c r="G41" s="3"/>
      <c r="H41" s="6"/>
      <c r="I41" s="3"/>
      <c r="J41" s="6"/>
      <c r="K41" s="3"/>
      <c r="L41" s="3"/>
      <c r="M41" s="3"/>
      <c r="P41" s="3"/>
      <c r="Q41" s="3"/>
    </row>
    <row r="42" spans="1:19" s="114" customFormat="1" ht="12.75" customHeight="1" x14ac:dyDescent="0.2">
      <c r="A42" s="109"/>
      <c r="B42" s="109"/>
      <c r="C42" s="110">
        <v>25</v>
      </c>
      <c r="D42" s="111"/>
      <c r="E42" s="111" t="s">
        <v>157</v>
      </c>
      <c r="F42" s="112">
        <v>3</v>
      </c>
      <c r="G42" s="112"/>
      <c r="H42" s="112"/>
      <c r="I42" s="112"/>
      <c r="J42" s="112"/>
      <c r="K42" s="112"/>
      <c r="L42" s="112"/>
      <c r="M42" s="112"/>
      <c r="N42" s="113"/>
      <c r="O42" s="113"/>
      <c r="P42" s="112"/>
      <c r="Q42" s="112"/>
      <c r="R42" s="113"/>
      <c r="S42" s="113"/>
    </row>
    <row r="43" spans="1:19" s="114" customFormat="1" ht="12.75" customHeight="1" x14ac:dyDescent="0.2">
      <c r="A43" s="109"/>
      <c r="B43" s="109" t="s">
        <v>158</v>
      </c>
      <c r="C43" s="111"/>
      <c r="D43" s="111"/>
      <c r="E43" s="111" t="s">
        <v>159</v>
      </c>
      <c r="F43" s="112"/>
      <c r="G43" s="112" t="s">
        <v>160</v>
      </c>
      <c r="H43" s="112"/>
      <c r="I43" s="112"/>
      <c r="J43" s="112"/>
      <c r="K43" s="112"/>
      <c r="L43" s="112"/>
      <c r="M43" s="112" t="str">
        <f t="shared" ref="M43:M48" si="2">G43</f>
        <v>GRADE C123</v>
      </c>
      <c r="N43" s="113"/>
      <c r="O43" s="112" t="str">
        <f t="shared" ref="O43:O48" si="3">M43</f>
        <v>GRADE C123</v>
      </c>
      <c r="P43" s="112"/>
      <c r="Q43" s="112"/>
      <c r="R43" s="113"/>
      <c r="S43" s="113"/>
    </row>
    <row r="44" spans="1:19" s="114" customFormat="1" ht="12.75" customHeight="1" x14ac:dyDescent="0.2">
      <c r="A44" s="109"/>
      <c r="B44" s="109" t="s">
        <v>75</v>
      </c>
      <c r="C44" s="115"/>
      <c r="D44" s="111"/>
      <c r="E44" s="116" t="s">
        <v>76</v>
      </c>
      <c r="F44" s="112"/>
      <c r="G44" s="112" t="s">
        <v>77</v>
      </c>
      <c r="H44" s="112"/>
      <c r="I44" s="112"/>
      <c r="J44" s="112"/>
      <c r="K44" s="112"/>
      <c r="L44" s="112"/>
      <c r="M44" s="112" t="str">
        <f t="shared" si="2"/>
        <v>GRADE C118</v>
      </c>
      <c r="N44" s="113"/>
      <c r="O44" s="112" t="str">
        <f t="shared" si="3"/>
        <v>GRADE C118</v>
      </c>
      <c r="P44" s="112"/>
      <c r="Q44" s="112"/>
      <c r="R44" s="113"/>
      <c r="S44" s="113"/>
    </row>
    <row r="45" spans="1:19" s="114" customFormat="1" ht="12.75" customHeight="1" x14ac:dyDescent="0.2">
      <c r="A45" s="109"/>
      <c r="B45" s="109" t="s">
        <v>83</v>
      </c>
      <c r="C45" s="111"/>
      <c r="D45" s="111"/>
      <c r="E45" s="111" t="s">
        <v>84</v>
      </c>
      <c r="F45" s="112"/>
      <c r="G45" s="112" t="s">
        <v>82</v>
      </c>
      <c r="H45" s="112"/>
      <c r="I45" s="112"/>
      <c r="J45" s="112"/>
      <c r="K45" s="112"/>
      <c r="L45" s="112"/>
      <c r="M45" s="112" t="str">
        <f t="shared" si="2"/>
        <v>GRADE C117</v>
      </c>
      <c r="N45" s="113"/>
      <c r="O45" s="112" t="str">
        <f t="shared" si="3"/>
        <v>GRADE C117</v>
      </c>
      <c r="P45" s="112"/>
      <c r="Q45" s="112"/>
      <c r="R45" s="113"/>
      <c r="S45" s="113"/>
    </row>
    <row r="46" spans="1:19" s="114" customFormat="1" ht="12.75" customHeight="1" x14ac:dyDescent="0.2">
      <c r="A46" s="109"/>
      <c r="B46" s="109" t="s">
        <v>161</v>
      </c>
      <c r="C46" s="111"/>
      <c r="D46" s="111"/>
      <c r="E46" s="111" t="s">
        <v>162</v>
      </c>
      <c r="F46" s="112"/>
      <c r="G46" s="112" t="s">
        <v>89</v>
      </c>
      <c r="H46" s="112"/>
      <c r="I46" s="112"/>
      <c r="J46" s="112"/>
      <c r="K46" s="112"/>
      <c r="L46" s="112"/>
      <c r="M46" s="112" t="str">
        <f t="shared" si="2"/>
        <v>GRADE C116</v>
      </c>
      <c r="N46" s="113"/>
      <c r="O46" s="112" t="str">
        <f t="shared" si="3"/>
        <v>GRADE C116</v>
      </c>
      <c r="P46" s="112"/>
      <c r="Q46" s="112"/>
      <c r="R46" s="113"/>
      <c r="S46" s="113"/>
    </row>
    <row r="47" spans="1:19" s="114" customFormat="1" ht="12.75" customHeight="1" x14ac:dyDescent="0.2">
      <c r="A47" s="109"/>
      <c r="B47" s="109" t="s">
        <v>163</v>
      </c>
      <c r="C47" s="115"/>
      <c r="D47" s="111"/>
      <c r="E47" s="116" t="s">
        <v>164</v>
      </c>
      <c r="F47" s="112"/>
      <c r="G47" s="112" t="s">
        <v>96</v>
      </c>
      <c r="H47" s="112"/>
      <c r="I47" s="112"/>
      <c r="J47" s="112"/>
      <c r="K47" s="112"/>
      <c r="L47" s="112"/>
      <c r="M47" s="112" t="str">
        <f t="shared" si="2"/>
        <v>GRADE C115</v>
      </c>
      <c r="N47" s="113"/>
      <c r="O47" s="112" t="str">
        <f t="shared" si="3"/>
        <v>GRADE C115</v>
      </c>
      <c r="P47" s="112"/>
      <c r="Q47" s="112"/>
      <c r="R47" s="113"/>
      <c r="S47" s="113"/>
    </row>
    <row r="48" spans="1:19" s="114" customFormat="1" ht="12.75" customHeight="1" x14ac:dyDescent="0.2">
      <c r="A48" s="109"/>
      <c r="B48" s="109" t="s">
        <v>165</v>
      </c>
      <c r="C48" s="115"/>
      <c r="D48" s="111"/>
      <c r="E48" s="116" t="s">
        <v>166</v>
      </c>
      <c r="F48" s="112"/>
      <c r="G48" s="112" t="s">
        <v>114</v>
      </c>
      <c r="H48" s="112"/>
      <c r="I48" s="112"/>
      <c r="J48" s="112"/>
      <c r="K48" s="112"/>
      <c r="L48" s="112"/>
      <c r="M48" s="112" t="str">
        <f t="shared" si="2"/>
        <v>GRADE C112</v>
      </c>
      <c r="N48" s="113"/>
      <c r="O48" s="112" t="str">
        <f t="shared" si="3"/>
        <v>GRADE C112</v>
      </c>
      <c r="P48" s="112"/>
      <c r="Q48" s="112"/>
      <c r="R48" s="113"/>
      <c r="S48" s="113"/>
    </row>
    <row r="49" spans="1:22" s="114" customFormat="1" ht="12.75" customHeight="1" x14ac:dyDescent="0.2">
      <c r="A49" s="109"/>
      <c r="B49" s="109" t="s">
        <v>203</v>
      </c>
      <c r="C49" s="111"/>
      <c r="D49" s="111"/>
      <c r="E49" s="111" t="s">
        <v>204</v>
      </c>
      <c r="F49" s="112"/>
      <c r="G49" s="112" t="s">
        <v>120</v>
      </c>
      <c r="H49" s="112"/>
      <c r="I49" s="112"/>
      <c r="J49" s="112"/>
      <c r="K49" s="112"/>
      <c r="L49" s="112"/>
      <c r="M49" s="112" t="s">
        <v>120</v>
      </c>
      <c r="N49" s="113"/>
      <c r="O49" s="112" t="s">
        <v>120</v>
      </c>
      <c r="P49" s="112"/>
      <c r="Q49" s="112"/>
      <c r="R49" s="113"/>
      <c r="S49" s="113"/>
    </row>
    <row r="50" spans="1:22" s="114" customFormat="1" ht="12.75" customHeight="1" x14ac:dyDescent="0.2">
      <c r="A50" s="109"/>
      <c r="B50" s="109" t="s">
        <v>205</v>
      </c>
      <c r="C50" s="111"/>
      <c r="D50" s="111"/>
      <c r="E50" s="111" t="s">
        <v>206</v>
      </c>
      <c r="F50" s="112"/>
      <c r="G50" s="112" t="s">
        <v>134</v>
      </c>
      <c r="H50" s="112"/>
      <c r="I50" s="112"/>
      <c r="J50" s="112"/>
      <c r="K50" s="112"/>
      <c r="L50" s="112"/>
      <c r="M50" s="112" t="str">
        <f t="shared" ref="M50" si="4">G50</f>
        <v>GRADE C108</v>
      </c>
      <c r="N50" s="113"/>
      <c r="O50" s="112" t="str">
        <f t="shared" ref="O50" si="5">M50</f>
        <v>GRADE C108</v>
      </c>
      <c r="P50" s="112"/>
      <c r="Q50" s="112"/>
      <c r="R50" s="113"/>
      <c r="S50" s="113"/>
    </row>
    <row r="51" spans="1:22" s="114" customFormat="1" ht="12.75" customHeight="1" x14ac:dyDescent="0.2">
      <c r="A51" s="109"/>
      <c r="B51" s="109"/>
      <c r="C51" s="115">
        <v>26</v>
      </c>
      <c r="D51" s="111"/>
      <c r="E51" s="111" t="s">
        <v>167</v>
      </c>
      <c r="F51" s="112">
        <v>4</v>
      </c>
      <c r="G51" s="112"/>
      <c r="H51" s="112"/>
      <c r="I51" s="112"/>
      <c r="J51" s="112"/>
      <c r="K51" s="112"/>
      <c r="L51" s="112"/>
      <c r="M51" s="112"/>
      <c r="N51" s="113"/>
      <c r="O51" s="112"/>
      <c r="P51" s="112"/>
      <c r="Q51" s="112"/>
      <c r="R51" s="113"/>
      <c r="S51" s="113"/>
    </row>
    <row r="52" spans="1:22" ht="12.75" customHeight="1" x14ac:dyDescent="0.2">
      <c r="A52" s="6"/>
      <c r="B52" s="6" t="s">
        <v>168</v>
      </c>
      <c r="C52" s="117"/>
      <c r="D52" s="11"/>
      <c r="E52" s="118" t="s">
        <v>169</v>
      </c>
      <c r="F52" s="3"/>
      <c r="G52" s="3" t="s">
        <v>170</v>
      </c>
      <c r="J52" s="3"/>
      <c r="M52" s="2" t="str">
        <f t="shared" ref="M52:M64" si="6">G52</f>
        <v>GRADE C122</v>
      </c>
      <c r="N52" s="3"/>
      <c r="O52" s="2" t="str">
        <f t="shared" ref="O52:O64" si="7">M52</f>
        <v>GRADE C122</v>
      </c>
      <c r="Q52" s="2"/>
      <c r="R52" s="3"/>
      <c r="S52" s="3"/>
    </row>
    <row r="53" spans="1:22" ht="12.75" customHeight="1" x14ac:dyDescent="0.2">
      <c r="A53" s="6"/>
      <c r="B53" s="6" t="s">
        <v>171</v>
      </c>
      <c r="C53" s="117"/>
      <c r="D53" s="11"/>
      <c r="E53" s="118" t="s">
        <v>172</v>
      </c>
      <c r="F53" s="3"/>
      <c r="G53" s="3" t="s">
        <v>173</v>
      </c>
      <c r="J53" s="3"/>
      <c r="M53" s="2" t="str">
        <f t="shared" si="6"/>
        <v>GRADE C121</v>
      </c>
      <c r="N53" s="3"/>
      <c r="O53" s="2" t="str">
        <f t="shared" si="7"/>
        <v>GRADE C121</v>
      </c>
      <c r="Q53" s="2"/>
      <c r="R53" s="3"/>
      <c r="S53" s="3"/>
    </row>
    <row r="54" spans="1:22" ht="12.75" customHeight="1" x14ac:dyDescent="0.2">
      <c r="A54" s="6"/>
      <c r="B54" s="6" t="s">
        <v>174</v>
      </c>
      <c r="C54" s="117"/>
      <c r="D54" s="11"/>
      <c r="E54" s="118" t="s">
        <v>175</v>
      </c>
      <c r="F54" s="3"/>
      <c r="G54" s="3" t="s">
        <v>176</v>
      </c>
      <c r="J54" s="3"/>
      <c r="M54" s="2" t="str">
        <f t="shared" si="6"/>
        <v>GRADE C120</v>
      </c>
      <c r="N54" s="3"/>
      <c r="O54" s="2" t="str">
        <f t="shared" si="7"/>
        <v>GRADE C120</v>
      </c>
      <c r="Q54" s="2"/>
      <c r="R54" s="3"/>
      <c r="S54" s="3"/>
    </row>
    <row r="55" spans="1:22" ht="12.75" customHeight="1" x14ac:dyDescent="0.2">
      <c r="A55" s="6"/>
      <c r="B55" s="6" t="s">
        <v>85</v>
      </c>
      <c r="C55" s="117"/>
      <c r="D55" s="11"/>
      <c r="E55" s="118" t="s">
        <v>86</v>
      </c>
      <c r="F55" s="3"/>
      <c r="G55" s="3" t="s">
        <v>82</v>
      </c>
      <c r="J55" s="3"/>
      <c r="M55" s="2" t="str">
        <f t="shared" si="6"/>
        <v>GRADE C117</v>
      </c>
      <c r="N55" s="3"/>
      <c r="O55" s="2" t="str">
        <f t="shared" si="7"/>
        <v>GRADE C117</v>
      </c>
      <c r="Q55" s="2"/>
      <c r="R55" s="3"/>
      <c r="S55" s="3"/>
    </row>
    <row r="56" spans="1:22" ht="12.75" customHeight="1" x14ac:dyDescent="0.2">
      <c r="A56" s="6"/>
      <c r="B56" s="6" t="s">
        <v>90</v>
      </c>
      <c r="C56" s="117"/>
      <c r="D56" s="11"/>
      <c r="E56" s="118" t="s">
        <v>91</v>
      </c>
      <c r="F56" s="3"/>
      <c r="G56" s="3" t="s">
        <v>89</v>
      </c>
      <c r="J56" s="3"/>
      <c r="M56" s="2" t="str">
        <f t="shared" si="6"/>
        <v>GRADE C116</v>
      </c>
      <c r="N56" s="3"/>
      <c r="O56" s="2" t="str">
        <f t="shared" si="7"/>
        <v>GRADE C116</v>
      </c>
      <c r="Q56" s="2"/>
      <c r="R56" s="3"/>
      <c r="S56" s="3"/>
    </row>
    <row r="57" spans="1:22" ht="12.75" customHeight="1" x14ac:dyDescent="0.2">
      <c r="A57" s="6"/>
      <c r="B57" s="6" t="s">
        <v>177</v>
      </c>
      <c r="C57" s="117"/>
      <c r="D57" s="11"/>
      <c r="E57" s="118" t="s">
        <v>178</v>
      </c>
      <c r="F57" s="3"/>
      <c r="G57" s="3" t="s">
        <v>107</v>
      </c>
      <c r="H57" s="3"/>
      <c r="J57" s="3"/>
      <c r="M57" s="2" t="str">
        <f t="shared" si="6"/>
        <v>GRADE C114</v>
      </c>
      <c r="N57" s="3"/>
      <c r="O57" s="2" t="str">
        <f t="shared" si="7"/>
        <v>GRADE C114</v>
      </c>
      <c r="Q57" s="2"/>
      <c r="R57" s="3"/>
      <c r="S57" s="3"/>
      <c r="V57" s="2"/>
    </row>
    <row r="58" spans="1:22" ht="12.75" customHeight="1" x14ac:dyDescent="0.2">
      <c r="A58" s="6"/>
      <c r="B58" s="6" t="s">
        <v>179</v>
      </c>
      <c r="C58" s="117"/>
      <c r="D58" s="11"/>
      <c r="E58" s="118" t="s">
        <v>180</v>
      </c>
      <c r="F58" s="3"/>
      <c r="G58" s="3" t="s">
        <v>120</v>
      </c>
      <c r="H58" s="3"/>
      <c r="J58" s="3"/>
      <c r="M58" s="2" t="str">
        <f t="shared" si="6"/>
        <v>GRADE C110</v>
      </c>
      <c r="N58" s="3"/>
      <c r="O58" s="2" t="str">
        <f t="shared" si="7"/>
        <v>GRADE C110</v>
      </c>
      <c r="Q58" s="2"/>
      <c r="R58" s="3"/>
      <c r="S58" s="3"/>
      <c r="V58" s="2"/>
    </row>
    <row r="59" spans="1:22" s="11" customFormat="1" ht="12.75" customHeight="1" x14ac:dyDescent="0.2">
      <c r="A59" s="6"/>
      <c r="B59" s="6" t="s">
        <v>70</v>
      </c>
      <c r="C59" s="5">
        <v>27</v>
      </c>
      <c r="D59" s="82"/>
      <c r="E59" s="102" t="s">
        <v>71</v>
      </c>
      <c r="F59" s="6">
        <v>1</v>
      </c>
      <c r="G59" s="3" t="s">
        <v>72</v>
      </c>
      <c r="H59" s="6"/>
      <c r="I59" s="3"/>
      <c r="J59" s="6"/>
      <c r="K59" s="3"/>
      <c r="L59" s="3"/>
      <c r="M59" s="3" t="str">
        <f t="shared" si="6"/>
        <v>GRADE C119</v>
      </c>
      <c r="O59" s="3" t="str">
        <f t="shared" si="7"/>
        <v>GRADE C119</v>
      </c>
      <c r="P59" s="3"/>
      <c r="Q59" s="3"/>
    </row>
    <row r="60" spans="1:22" s="11" customFormat="1" ht="12.75" customHeight="1" x14ac:dyDescent="0.2">
      <c r="A60" s="6"/>
      <c r="B60" s="6" t="s">
        <v>73</v>
      </c>
      <c r="C60" s="5">
        <v>28</v>
      </c>
      <c r="D60" s="82"/>
      <c r="E60" s="102" t="s">
        <v>74</v>
      </c>
      <c r="F60" s="6">
        <v>1</v>
      </c>
      <c r="G60" s="3" t="s">
        <v>72</v>
      </c>
      <c r="H60" s="6"/>
      <c r="I60" s="3"/>
      <c r="J60" s="6"/>
      <c r="K60" s="3"/>
      <c r="L60" s="3"/>
      <c r="M60" s="3" t="str">
        <f t="shared" si="6"/>
        <v>GRADE C119</v>
      </c>
      <c r="O60" s="3" t="str">
        <f t="shared" si="7"/>
        <v>GRADE C119</v>
      </c>
      <c r="P60" s="3"/>
      <c r="Q60" s="3"/>
    </row>
    <row r="61" spans="1:22" s="11" customFormat="1" ht="12.75" customHeight="1" x14ac:dyDescent="0.2">
      <c r="A61" s="6"/>
      <c r="B61" s="6" t="s">
        <v>211</v>
      </c>
      <c r="C61" s="5">
        <v>29</v>
      </c>
      <c r="D61" s="82"/>
      <c r="E61" s="102" t="s">
        <v>210</v>
      </c>
      <c r="F61" s="6">
        <v>1</v>
      </c>
      <c r="G61" s="3" t="s">
        <v>72</v>
      </c>
      <c r="H61" s="6"/>
      <c r="I61" s="3"/>
      <c r="J61" s="6"/>
      <c r="K61" s="3"/>
      <c r="L61" s="3"/>
      <c r="M61" s="3" t="str">
        <f t="shared" si="6"/>
        <v>GRADE C119</v>
      </c>
      <c r="O61" s="3" t="str">
        <f t="shared" si="7"/>
        <v>GRADE C119</v>
      </c>
      <c r="P61" s="3"/>
      <c r="Q61" s="3"/>
    </row>
    <row r="62" spans="1:22" s="11" customFormat="1" ht="12.75" customHeight="1" x14ac:dyDescent="0.2">
      <c r="A62" s="6"/>
      <c r="B62" s="6" t="s">
        <v>78</v>
      </c>
      <c r="C62" s="5">
        <v>30</v>
      </c>
      <c r="D62" s="82"/>
      <c r="E62" s="102" t="s">
        <v>79</v>
      </c>
      <c r="F62" s="6">
        <v>1</v>
      </c>
      <c r="G62" s="3" t="s">
        <v>77</v>
      </c>
      <c r="H62" s="6"/>
      <c r="I62" s="3"/>
      <c r="J62" s="6"/>
      <c r="K62" s="3"/>
      <c r="L62" s="3"/>
      <c r="M62" s="3" t="str">
        <f t="shared" si="6"/>
        <v>GRADE C118</v>
      </c>
      <c r="O62" s="3" t="str">
        <f t="shared" si="7"/>
        <v>GRADE C118</v>
      </c>
      <c r="P62" s="3"/>
      <c r="Q62" s="3"/>
    </row>
    <row r="63" spans="1:22" s="11" customFormat="1" ht="12.75" customHeight="1" x14ac:dyDescent="0.2">
      <c r="A63" s="6"/>
      <c r="B63" s="6" t="s">
        <v>80</v>
      </c>
      <c r="C63" s="5">
        <v>31</v>
      </c>
      <c r="D63" s="82"/>
      <c r="E63" s="11" t="s">
        <v>81</v>
      </c>
      <c r="F63" s="6">
        <v>1</v>
      </c>
      <c r="G63" s="3" t="s">
        <v>82</v>
      </c>
      <c r="H63" s="6"/>
      <c r="I63" s="3"/>
      <c r="J63" s="6"/>
      <c r="K63" s="3"/>
      <c r="L63" s="3"/>
      <c r="M63" s="3" t="str">
        <f t="shared" si="6"/>
        <v>GRADE C117</v>
      </c>
      <c r="O63" s="3" t="str">
        <f t="shared" si="7"/>
        <v>GRADE C117</v>
      </c>
      <c r="P63" s="3"/>
      <c r="Q63" s="3"/>
    </row>
    <row r="64" spans="1:22" s="11" customFormat="1" ht="12.75" customHeight="1" x14ac:dyDescent="0.2">
      <c r="A64" s="6"/>
      <c r="B64" s="6" t="s">
        <v>200</v>
      </c>
      <c r="C64" s="5">
        <v>32</v>
      </c>
      <c r="D64" s="82"/>
      <c r="E64" s="11" t="s">
        <v>199</v>
      </c>
      <c r="F64" s="6">
        <v>1</v>
      </c>
      <c r="G64" s="3" t="s">
        <v>82</v>
      </c>
      <c r="H64" s="6"/>
      <c r="I64" s="3"/>
      <c r="J64" s="6"/>
      <c r="K64" s="3"/>
      <c r="L64" s="3"/>
      <c r="M64" s="3" t="str">
        <f t="shared" si="6"/>
        <v>GRADE C117</v>
      </c>
      <c r="O64" s="3" t="str">
        <f t="shared" si="7"/>
        <v>GRADE C117</v>
      </c>
      <c r="P64" s="3"/>
      <c r="Q64" s="3"/>
    </row>
    <row r="65" spans="1:23" ht="12.75" customHeight="1" x14ac:dyDescent="0.2">
      <c r="A65" s="6"/>
      <c r="B65" s="6"/>
      <c r="C65" s="5">
        <v>33</v>
      </c>
      <c r="D65" s="11"/>
      <c r="E65" s="118" t="s">
        <v>181</v>
      </c>
      <c r="F65" s="3">
        <v>6</v>
      </c>
      <c r="G65" s="3"/>
      <c r="H65" s="3"/>
      <c r="J65" s="3"/>
      <c r="N65" s="3"/>
      <c r="O65" s="3"/>
      <c r="R65" s="3"/>
      <c r="T65" s="2"/>
      <c r="V65" s="2"/>
    </row>
    <row r="66" spans="1:23" ht="12.75" customHeight="1" x14ac:dyDescent="0.2">
      <c r="A66" s="6"/>
      <c r="B66" s="6" t="s">
        <v>182</v>
      </c>
      <c r="D66" s="11"/>
      <c r="E66" s="118" t="s">
        <v>183</v>
      </c>
      <c r="F66" s="3"/>
      <c r="G66" s="3" t="s">
        <v>82</v>
      </c>
      <c r="H66" s="3"/>
      <c r="J66" s="3"/>
      <c r="M66" s="2" t="str">
        <f t="shared" ref="M66:M72" si="8">G66</f>
        <v>GRADE C117</v>
      </c>
      <c r="N66" s="3"/>
      <c r="O66" s="2" t="str">
        <f t="shared" ref="O66:O72" si="9">M66</f>
        <v>GRADE C117</v>
      </c>
      <c r="Q66" s="2"/>
      <c r="R66" s="3"/>
      <c r="S66" s="3"/>
      <c r="T66" s="3"/>
      <c r="V66" s="3"/>
    </row>
    <row r="67" spans="1:23" ht="12.75" customHeight="1" x14ac:dyDescent="0.2">
      <c r="A67" s="6"/>
      <c r="B67" s="6" t="s">
        <v>184</v>
      </c>
      <c r="D67" s="11"/>
      <c r="E67" s="118" t="s">
        <v>185</v>
      </c>
      <c r="F67" s="3"/>
      <c r="G67" s="3" t="s">
        <v>89</v>
      </c>
      <c r="H67" s="3"/>
      <c r="J67" s="3"/>
      <c r="M67" s="2" t="str">
        <f t="shared" si="8"/>
        <v>GRADE C116</v>
      </c>
      <c r="N67" s="3"/>
      <c r="O67" s="2" t="str">
        <f t="shared" si="9"/>
        <v>GRADE C116</v>
      </c>
      <c r="Q67" s="2"/>
      <c r="R67" s="3"/>
      <c r="S67" s="3"/>
      <c r="V67" s="2"/>
    </row>
    <row r="68" spans="1:23" s="114" customFormat="1" ht="12.75" customHeight="1" x14ac:dyDescent="0.2">
      <c r="A68" s="109"/>
      <c r="B68" s="109" t="s">
        <v>103</v>
      </c>
      <c r="C68" s="115"/>
      <c r="D68" s="111"/>
      <c r="E68" s="116" t="s">
        <v>104</v>
      </c>
      <c r="F68" s="112"/>
      <c r="G68" s="112" t="s">
        <v>96</v>
      </c>
      <c r="H68" s="112"/>
      <c r="I68" s="112"/>
      <c r="J68" s="112"/>
      <c r="K68" s="112"/>
      <c r="L68" s="112"/>
      <c r="M68" s="112" t="str">
        <f t="shared" si="8"/>
        <v>GRADE C115</v>
      </c>
      <c r="N68" s="113"/>
      <c r="O68" s="112" t="str">
        <f t="shared" si="9"/>
        <v>GRADE C115</v>
      </c>
      <c r="P68" s="112"/>
      <c r="Q68" s="112"/>
      <c r="R68" s="113"/>
      <c r="S68" s="113"/>
    </row>
    <row r="69" spans="1:23" ht="12.75" customHeight="1" x14ac:dyDescent="0.2">
      <c r="A69" s="6"/>
      <c r="B69" s="6" t="s">
        <v>186</v>
      </c>
      <c r="D69" s="11"/>
      <c r="E69" s="118" t="s">
        <v>187</v>
      </c>
      <c r="F69" s="3"/>
      <c r="G69" s="3" t="s">
        <v>134</v>
      </c>
      <c r="H69" s="3"/>
      <c r="J69" s="3"/>
      <c r="M69" s="2" t="str">
        <f t="shared" si="8"/>
        <v>GRADE C108</v>
      </c>
      <c r="N69" s="3"/>
      <c r="O69" s="2" t="str">
        <f t="shared" si="9"/>
        <v>GRADE C108</v>
      </c>
      <c r="Q69" s="2"/>
      <c r="R69" s="3"/>
      <c r="S69" s="3"/>
      <c r="V69" s="2"/>
    </row>
    <row r="70" spans="1:23" ht="12.75" customHeight="1" x14ac:dyDescent="0.2">
      <c r="A70" s="6"/>
      <c r="B70" s="6" t="s">
        <v>138</v>
      </c>
      <c r="D70" s="11"/>
      <c r="E70" s="118" t="s">
        <v>139</v>
      </c>
      <c r="F70" s="3"/>
      <c r="G70" s="3" t="s">
        <v>140</v>
      </c>
      <c r="H70" s="3"/>
      <c r="J70" s="3"/>
      <c r="M70" s="2" t="str">
        <f t="shared" si="8"/>
        <v>GRADE C105</v>
      </c>
      <c r="N70" s="3"/>
      <c r="O70" s="2" t="str">
        <f t="shared" si="9"/>
        <v>GRADE C105</v>
      </c>
      <c r="Q70" s="2"/>
      <c r="R70" s="3"/>
      <c r="S70" s="3"/>
      <c r="V70" s="2"/>
    </row>
    <row r="71" spans="1:23" s="11" customFormat="1" ht="12.75" customHeight="1" x14ac:dyDescent="0.2">
      <c r="A71" s="6"/>
      <c r="B71" s="6" t="s">
        <v>87</v>
      </c>
      <c r="C71" s="5">
        <v>34</v>
      </c>
      <c r="D71" s="82"/>
      <c r="E71" s="102" t="s">
        <v>88</v>
      </c>
      <c r="F71" s="6">
        <v>1</v>
      </c>
      <c r="G71" s="3" t="s">
        <v>89</v>
      </c>
      <c r="H71" s="6"/>
      <c r="I71" s="3"/>
      <c r="J71" s="6"/>
      <c r="K71" s="3"/>
      <c r="L71" s="3"/>
      <c r="M71" s="3" t="str">
        <f t="shared" si="8"/>
        <v>GRADE C116</v>
      </c>
      <c r="O71" s="3" t="str">
        <f t="shared" si="9"/>
        <v>GRADE C116</v>
      </c>
      <c r="P71" s="3"/>
      <c r="Q71" s="3"/>
    </row>
    <row r="72" spans="1:23" s="11" customFormat="1" ht="12.75" customHeight="1" x14ac:dyDescent="0.2">
      <c r="A72" s="6"/>
      <c r="B72" s="6" t="s">
        <v>92</v>
      </c>
      <c r="C72" s="5">
        <v>35</v>
      </c>
      <c r="D72" s="82"/>
      <c r="E72" s="102" t="s">
        <v>93</v>
      </c>
      <c r="F72" s="6">
        <v>1</v>
      </c>
      <c r="G72" s="3" t="s">
        <v>89</v>
      </c>
      <c r="H72" s="6"/>
      <c r="I72" s="3"/>
      <c r="J72" s="6"/>
      <c r="K72" s="3"/>
      <c r="L72" s="3"/>
      <c r="M72" s="3" t="str">
        <f t="shared" si="8"/>
        <v>GRADE C116</v>
      </c>
      <c r="O72" s="3" t="str">
        <f t="shared" si="9"/>
        <v>GRADE C116</v>
      </c>
      <c r="P72" s="3"/>
      <c r="Q72" s="3"/>
    </row>
    <row r="73" spans="1:23" ht="12.75" customHeight="1" x14ac:dyDescent="0.2">
      <c r="A73" s="6"/>
      <c r="B73" s="6"/>
      <c r="C73" s="5">
        <v>36</v>
      </c>
      <c r="D73" s="11"/>
      <c r="E73" s="118" t="s">
        <v>188</v>
      </c>
      <c r="F73" s="3">
        <v>22</v>
      </c>
      <c r="G73" s="3"/>
      <c r="H73" s="3"/>
      <c r="J73" s="3"/>
      <c r="N73" s="3"/>
      <c r="O73" s="3"/>
      <c r="R73" s="3"/>
      <c r="T73" s="3"/>
      <c r="U73" s="2"/>
      <c r="V73" s="3"/>
      <c r="W73" s="2"/>
    </row>
    <row r="74" spans="1:23" ht="12.75" customHeight="1" x14ac:dyDescent="0.2">
      <c r="A74" s="6"/>
      <c r="B74" s="6" t="s">
        <v>189</v>
      </c>
      <c r="C74" s="117"/>
      <c r="D74" s="11"/>
      <c r="E74" s="118" t="s">
        <v>190</v>
      </c>
      <c r="F74" s="3"/>
      <c r="G74" s="3" t="s">
        <v>96</v>
      </c>
      <c r="H74" s="3"/>
      <c r="J74" s="3"/>
      <c r="M74" s="2" t="str">
        <f t="shared" ref="M74:M98" si="10">G74</f>
        <v>GRADE C115</v>
      </c>
      <c r="N74" s="3"/>
      <c r="O74" s="2" t="str">
        <f t="shared" ref="O74:O98" si="11">M74</f>
        <v>GRADE C115</v>
      </c>
      <c r="Q74" s="2"/>
      <c r="R74" s="3"/>
      <c r="S74" s="3"/>
      <c r="T74" s="2"/>
      <c r="V74" s="2"/>
    </row>
    <row r="75" spans="1:23" ht="12.75" customHeight="1" x14ac:dyDescent="0.2">
      <c r="A75" s="6"/>
      <c r="B75" s="6" t="s">
        <v>191</v>
      </c>
      <c r="C75" s="117"/>
      <c r="D75" s="11"/>
      <c r="E75" s="118" t="s">
        <v>192</v>
      </c>
      <c r="F75" s="3"/>
      <c r="G75" s="3" t="s">
        <v>96</v>
      </c>
      <c r="H75" s="3"/>
      <c r="J75" s="3"/>
      <c r="M75" s="2" t="str">
        <f t="shared" si="10"/>
        <v>GRADE C115</v>
      </c>
      <c r="N75" s="3"/>
      <c r="O75" s="2" t="str">
        <f t="shared" si="11"/>
        <v>GRADE C115</v>
      </c>
      <c r="Q75" s="2"/>
      <c r="R75" s="3"/>
      <c r="S75" s="3"/>
      <c r="T75" s="2"/>
      <c r="V75" s="2"/>
    </row>
    <row r="76" spans="1:23" ht="12.75" customHeight="1" x14ac:dyDescent="0.2">
      <c r="A76" s="6"/>
      <c r="B76" s="6" t="s">
        <v>193</v>
      </c>
      <c r="C76" s="117"/>
      <c r="D76" s="11"/>
      <c r="E76" s="118" t="s">
        <v>194</v>
      </c>
      <c r="F76" s="3"/>
      <c r="G76" s="3" t="s">
        <v>112</v>
      </c>
      <c r="H76" s="3"/>
      <c r="J76" s="3"/>
      <c r="M76" s="2" t="str">
        <f t="shared" si="10"/>
        <v>GRADE C113</v>
      </c>
      <c r="N76" s="3"/>
      <c r="O76" s="2" t="str">
        <f t="shared" si="11"/>
        <v>GRADE C113</v>
      </c>
      <c r="Q76" s="2"/>
      <c r="R76" s="3"/>
      <c r="S76" s="3"/>
      <c r="T76" s="2"/>
      <c r="V76" s="2"/>
    </row>
    <row r="77" spans="1:23" s="114" customFormat="1" ht="12.75" customHeight="1" x14ac:dyDescent="0.2">
      <c r="A77" s="109"/>
      <c r="B77" s="109" t="s">
        <v>154</v>
      </c>
      <c r="C77" s="115"/>
      <c r="D77" s="111"/>
      <c r="E77" s="116" t="s">
        <v>113</v>
      </c>
      <c r="F77" s="112"/>
      <c r="G77" s="112" t="s">
        <v>114</v>
      </c>
      <c r="H77" s="112"/>
      <c r="I77" s="112"/>
      <c r="J77" s="112"/>
      <c r="K77" s="112"/>
      <c r="L77" s="112"/>
      <c r="M77" s="112" t="str">
        <f t="shared" si="10"/>
        <v>GRADE C112</v>
      </c>
      <c r="N77" s="113"/>
      <c r="O77" s="112" t="str">
        <f t="shared" si="11"/>
        <v>GRADE C112</v>
      </c>
      <c r="P77" s="112"/>
      <c r="Q77" s="112"/>
      <c r="R77" s="113"/>
      <c r="S77" s="113"/>
    </row>
    <row r="78" spans="1:23" ht="12.75" customHeight="1" x14ac:dyDescent="0.2">
      <c r="A78" s="6"/>
      <c r="B78" s="6" t="s">
        <v>195</v>
      </c>
      <c r="C78" s="117"/>
      <c r="D78" s="11"/>
      <c r="E78" s="118" t="s">
        <v>196</v>
      </c>
      <c r="F78" s="3"/>
      <c r="G78" s="3" t="s">
        <v>114</v>
      </c>
      <c r="H78" s="3"/>
      <c r="J78" s="3"/>
      <c r="M78" s="2" t="str">
        <f t="shared" si="10"/>
        <v>GRADE C112</v>
      </c>
      <c r="N78" s="3"/>
      <c r="O78" s="2" t="str">
        <f t="shared" si="11"/>
        <v>GRADE C112</v>
      </c>
      <c r="Q78" s="2"/>
      <c r="R78" s="3"/>
      <c r="S78" s="3"/>
      <c r="T78" s="2"/>
      <c r="V78" s="2"/>
    </row>
    <row r="79" spans="1:23" s="114" customFormat="1" ht="12.75" customHeight="1" x14ac:dyDescent="0.2">
      <c r="A79" s="109"/>
      <c r="B79" s="109" t="s">
        <v>130</v>
      </c>
      <c r="C79" s="115"/>
      <c r="D79" s="111"/>
      <c r="E79" s="116" t="s">
        <v>131</v>
      </c>
      <c r="F79" s="112"/>
      <c r="G79" s="112" t="s">
        <v>127</v>
      </c>
      <c r="H79" s="112"/>
      <c r="I79" s="112"/>
      <c r="J79" s="112"/>
      <c r="K79" s="112"/>
      <c r="L79" s="112"/>
      <c r="M79" s="112" t="str">
        <f t="shared" si="10"/>
        <v>GRADE C109</v>
      </c>
      <c r="N79" s="113"/>
      <c r="O79" s="112" t="str">
        <f t="shared" si="11"/>
        <v>GRADE C109</v>
      </c>
      <c r="P79" s="112"/>
      <c r="Q79" s="112"/>
      <c r="R79" s="113"/>
      <c r="S79" s="113"/>
    </row>
    <row r="80" spans="1:23" ht="12.75" customHeight="1" x14ac:dyDescent="0.2">
      <c r="A80" s="6"/>
      <c r="B80" s="6" t="s">
        <v>197</v>
      </c>
      <c r="C80" s="117"/>
      <c r="D80" s="11"/>
      <c r="E80" s="118" t="s">
        <v>198</v>
      </c>
      <c r="F80" s="3"/>
      <c r="G80" s="3" t="s">
        <v>127</v>
      </c>
      <c r="H80" s="3"/>
      <c r="J80" s="3"/>
      <c r="M80" s="2" t="str">
        <f t="shared" si="10"/>
        <v>GRADE C109</v>
      </c>
      <c r="N80" s="3"/>
      <c r="O80" s="2" t="str">
        <f t="shared" si="11"/>
        <v>GRADE C109</v>
      </c>
      <c r="Q80" s="2"/>
      <c r="R80" s="3"/>
      <c r="S80" s="3"/>
      <c r="T80" s="2"/>
      <c r="V80" s="2"/>
    </row>
    <row r="81" spans="1:19" s="114" customFormat="1" ht="12.75" customHeight="1" x14ac:dyDescent="0.2">
      <c r="A81" s="109"/>
      <c r="B81" s="109" t="s">
        <v>135</v>
      </c>
      <c r="C81" s="115"/>
      <c r="D81" s="111"/>
      <c r="E81" s="116" t="s">
        <v>136</v>
      </c>
      <c r="F81" s="112"/>
      <c r="G81" s="112" t="s">
        <v>137</v>
      </c>
      <c r="H81" s="112"/>
      <c r="I81" s="112"/>
      <c r="J81" s="112"/>
      <c r="K81" s="112"/>
      <c r="L81" s="112"/>
      <c r="M81" s="112" t="str">
        <f t="shared" si="10"/>
        <v>GRADE C106</v>
      </c>
      <c r="N81" s="113"/>
      <c r="O81" s="112" t="str">
        <f t="shared" si="11"/>
        <v>GRADE C106</v>
      </c>
      <c r="P81" s="112"/>
      <c r="Q81" s="112"/>
      <c r="R81" s="113"/>
      <c r="S81" s="113"/>
    </row>
    <row r="82" spans="1:19" s="11" customFormat="1" ht="12.75" customHeight="1" x14ac:dyDescent="0.2">
      <c r="A82" s="6"/>
      <c r="B82" s="6" t="s">
        <v>94</v>
      </c>
      <c r="C82" s="5">
        <v>37</v>
      </c>
      <c r="D82" s="82"/>
      <c r="E82" s="102" t="s">
        <v>95</v>
      </c>
      <c r="F82" s="6">
        <v>1</v>
      </c>
      <c r="G82" s="3" t="s">
        <v>96</v>
      </c>
      <c r="H82" s="6"/>
      <c r="I82" s="3"/>
      <c r="J82" s="6"/>
      <c r="K82" s="3"/>
      <c r="L82" s="3"/>
      <c r="M82" s="3" t="str">
        <f t="shared" si="10"/>
        <v>GRADE C115</v>
      </c>
      <c r="O82" s="3" t="str">
        <f t="shared" si="11"/>
        <v>GRADE C115</v>
      </c>
      <c r="P82" s="3"/>
      <c r="Q82" s="3"/>
    </row>
    <row r="83" spans="1:19" s="11" customFormat="1" ht="12.75" customHeight="1" x14ac:dyDescent="0.2">
      <c r="A83" s="6"/>
      <c r="B83" s="6" t="s">
        <v>97</v>
      </c>
      <c r="C83" s="5">
        <v>38</v>
      </c>
      <c r="D83" s="82"/>
      <c r="E83" s="102" t="s">
        <v>98</v>
      </c>
      <c r="F83" s="6">
        <v>1</v>
      </c>
      <c r="G83" s="3" t="s">
        <v>96</v>
      </c>
      <c r="H83" s="6"/>
      <c r="I83" s="3"/>
      <c r="J83" s="6"/>
      <c r="K83" s="3"/>
      <c r="L83" s="3"/>
      <c r="M83" s="3" t="str">
        <f t="shared" si="10"/>
        <v>GRADE C115</v>
      </c>
      <c r="O83" s="3" t="str">
        <f t="shared" si="11"/>
        <v>GRADE C115</v>
      </c>
      <c r="P83" s="3"/>
      <c r="Q83" s="3"/>
    </row>
    <row r="84" spans="1:19" s="11" customFormat="1" ht="12.75" customHeight="1" x14ac:dyDescent="0.2">
      <c r="A84" s="6"/>
      <c r="B84" s="6" t="s">
        <v>99</v>
      </c>
      <c r="C84" s="5">
        <v>39</v>
      </c>
      <c r="D84" s="82"/>
      <c r="E84" s="102" t="s">
        <v>100</v>
      </c>
      <c r="F84" s="6">
        <v>1</v>
      </c>
      <c r="G84" s="3" t="s">
        <v>96</v>
      </c>
      <c r="H84" s="6"/>
      <c r="I84" s="3"/>
      <c r="J84" s="6"/>
      <c r="K84" s="3"/>
      <c r="L84" s="3"/>
      <c r="M84" s="3" t="str">
        <f t="shared" si="10"/>
        <v>GRADE C115</v>
      </c>
      <c r="O84" s="3" t="str">
        <f t="shared" si="11"/>
        <v>GRADE C115</v>
      </c>
      <c r="P84" s="3"/>
      <c r="Q84" s="3"/>
    </row>
    <row r="85" spans="1:19" s="11" customFormat="1" ht="12.75" customHeight="1" x14ac:dyDescent="0.2">
      <c r="A85" s="6"/>
      <c r="B85" s="6" t="s">
        <v>101</v>
      </c>
      <c r="C85" s="5">
        <v>40</v>
      </c>
      <c r="D85" s="82"/>
      <c r="E85" s="102" t="s">
        <v>102</v>
      </c>
      <c r="F85" s="6">
        <v>1</v>
      </c>
      <c r="G85" s="3" t="s">
        <v>96</v>
      </c>
      <c r="H85" s="6"/>
      <c r="I85" s="3"/>
      <c r="J85" s="6"/>
      <c r="K85" s="3"/>
      <c r="L85" s="3"/>
      <c r="M85" s="3" t="str">
        <f t="shared" si="10"/>
        <v>GRADE C115</v>
      </c>
      <c r="O85" s="3" t="str">
        <f t="shared" si="11"/>
        <v>GRADE C115</v>
      </c>
      <c r="P85" s="3"/>
      <c r="Q85" s="3"/>
    </row>
    <row r="86" spans="1:19" s="11" customFormat="1" ht="12.75" customHeight="1" x14ac:dyDescent="0.2">
      <c r="A86" s="6"/>
      <c r="B86" s="6" t="s">
        <v>105</v>
      </c>
      <c r="C86" s="5">
        <v>41</v>
      </c>
      <c r="D86" s="82"/>
      <c r="E86" s="102" t="s">
        <v>106</v>
      </c>
      <c r="F86" s="6">
        <v>2</v>
      </c>
      <c r="G86" s="3" t="s">
        <v>107</v>
      </c>
      <c r="H86" s="6"/>
      <c r="I86" s="3"/>
      <c r="J86" s="6"/>
      <c r="K86" s="3"/>
      <c r="L86" s="3"/>
      <c r="M86" s="3" t="str">
        <f t="shared" si="10"/>
        <v>GRADE C114</v>
      </c>
      <c r="O86" s="3" t="str">
        <f t="shared" si="11"/>
        <v>GRADE C114</v>
      </c>
      <c r="P86" s="3"/>
      <c r="Q86" s="3"/>
    </row>
    <row r="87" spans="1:19" s="11" customFormat="1" ht="12.75" customHeight="1" x14ac:dyDescent="0.2">
      <c r="A87" s="6"/>
      <c r="B87" s="6" t="s">
        <v>108</v>
      </c>
      <c r="C87" s="5">
        <v>42</v>
      </c>
      <c r="D87" s="82"/>
      <c r="E87" s="102" t="s">
        <v>109</v>
      </c>
      <c r="F87" s="6">
        <v>1</v>
      </c>
      <c r="G87" s="3" t="s">
        <v>107</v>
      </c>
      <c r="H87" s="6"/>
      <c r="I87" s="3"/>
      <c r="J87" s="6"/>
      <c r="K87" s="3"/>
      <c r="L87" s="3"/>
      <c r="M87" s="3" t="str">
        <f t="shared" si="10"/>
        <v>GRADE C114</v>
      </c>
      <c r="O87" s="3" t="str">
        <f t="shared" si="11"/>
        <v>GRADE C114</v>
      </c>
      <c r="P87" s="3"/>
      <c r="Q87" s="3"/>
    </row>
    <row r="88" spans="1:19" s="11" customFormat="1" ht="12.75" customHeight="1" x14ac:dyDescent="0.2">
      <c r="A88" s="6"/>
      <c r="B88" s="6" t="s">
        <v>110</v>
      </c>
      <c r="C88" s="5">
        <v>43</v>
      </c>
      <c r="D88" s="82"/>
      <c r="E88" s="102" t="s">
        <v>111</v>
      </c>
      <c r="F88" s="6">
        <v>1</v>
      </c>
      <c r="G88" s="3" t="s">
        <v>112</v>
      </c>
      <c r="H88" s="6"/>
      <c r="I88" s="3"/>
      <c r="J88" s="6"/>
      <c r="K88" s="3"/>
      <c r="L88" s="3"/>
      <c r="M88" s="3" t="str">
        <f t="shared" si="10"/>
        <v>GRADE C113</v>
      </c>
      <c r="O88" s="3" t="str">
        <f t="shared" si="11"/>
        <v>GRADE C113</v>
      </c>
      <c r="P88" s="3"/>
      <c r="Q88" s="3"/>
    </row>
    <row r="89" spans="1:19" s="11" customFormat="1" ht="12.75" customHeight="1" x14ac:dyDescent="0.2">
      <c r="A89" s="6"/>
      <c r="B89" s="6" t="s">
        <v>115</v>
      </c>
      <c r="C89" s="5">
        <v>44</v>
      </c>
      <c r="D89" s="82"/>
      <c r="E89" s="102" t="s">
        <v>116</v>
      </c>
      <c r="F89" s="6">
        <v>1</v>
      </c>
      <c r="G89" s="3" t="s">
        <v>117</v>
      </c>
      <c r="H89" s="6"/>
      <c r="I89" s="3"/>
      <c r="J89" s="6"/>
      <c r="K89" s="3"/>
      <c r="L89" s="3"/>
      <c r="M89" s="3" t="str">
        <f t="shared" si="10"/>
        <v>GRADE C111</v>
      </c>
      <c r="O89" s="3" t="str">
        <f t="shared" si="11"/>
        <v>GRADE C111</v>
      </c>
      <c r="P89" s="3"/>
      <c r="Q89" s="3"/>
    </row>
    <row r="90" spans="1:19" s="11" customFormat="1" ht="12.75" customHeight="1" x14ac:dyDescent="0.2">
      <c r="A90" s="6"/>
      <c r="B90" s="6" t="s">
        <v>202</v>
      </c>
      <c r="C90" s="5">
        <v>45</v>
      </c>
      <c r="D90" s="82"/>
      <c r="E90" s="102" t="s">
        <v>201</v>
      </c>
      <c r="F90" s="6">
        <v>1</v>
      </c>
      <c r="G90" s="3" t="s">
        <v>117</v>
      </c>
      <c r="H90" s="6"/>
      <c r="I90" s="3"/>
      <c r="J90" s="6"/>
      <c r="K90" s="3"/>
      <c r="L90" s="3"/>
      <c r="M90" s="3" t="str">
        <f t="shared" si="10"/>
        <v>GRADE C111</v>
      </c>
      <c r="O90" s="3" t="str">
        <f t="shared" si="11"/>
        <v>GRADE C111</v>
      </c>
      <c r="P90" s="3"/>
      <c r="Q90" s="3"/>
    </row>
    <row r="91" spans="1:19" s="11" customFormat="1" ht="12.75" customHeight="1" x14ac:dyDescent="0.2">
      <c r="A91" s="6"/>
      <c r="B91" s="6" t="s">
        <v>118</v>
      </c>
      <c r="C91" s="5">
        <v>46</v>
      </c>
      <c r="D91" s="82"/>
      <c r="E91" s="11" t="s">
        <v>119</v>
      </c>
      <c r="F91" s="6">
        <v>1</v>
      </c>
      <c r="G91" s="3" t="s">
        <v>120</v>
      </c>
      <c r="H91" s="6"/>
      <c r="I91" s="3"/>
      <c r="J91" s="6"/>
      <c r="K91" s="3"/>
      <c r="L91" s="3"/>
      <c r="M91" s="3" t="str">
        <f t="shared" si="10"/>
        <v>GRADE C110</v>
      </c>
      <c r="O91" s="3" t="str">
        <f t="shared" si="11"/>
        <v>GRADE C110</v>
      </c>
      <c r="P91" s="3"/>
      <c r="Q91" s="3"/>
    </row>
    <row r="92" spans="1:19" s="11" customFormat="1" ht="12.75" customHeight="1" x14ac:dyDescent="0.2">
      <c r="A92" s="6"/>
      <c r="B92" s="6" t="s">
        <v>121</v>
      </c>
      <c r="C92" s="5">
        <v>47</v>
      </c>
      <c r="D92" s="82"/>
      <c r="E92" s="102" t="s">
        <v>122</v>
      </c>
      <c r="F92" s="6">
        <v>1</v>
      </c>
      <c r="G92" s="3" t="s">
        <v>120</v>
      </c>
      <c r="H92" s="6"/>
      <c r="I92" s="3"/>
      <c r="J92" s="6"/>
      <c r="K92" s="3"/>
      <c r="L92" s="3"/>
      <c r="M92" s="3" t="str">
        <f t="shared" si="10"/>
        <v>GRADE C110</v>
      </c>
      <c r="O92" s="3" t="str">
        <f t="shared" si="11"/>
        <v>GRADE C110</v>
      </c>
      <c r="P92" s="3"/>
      <c r="Q92" s="3"/>
    </row>
    <row r="93" spans="1:19" s="11" customFormat="1" ht="12.75" customHeight="1" x14ac:dyDescent="0.2">
      <c r="A93" s="6"/>
      <c r="B93" s="6" t="s">
        <v>123</v>
      </c>
      <c r="C93" s="5">
        <v>48</v>
      </c>
      <c r="D93" s="82"/>
      <c r="E93" s="11" t="s">
        <v>124</v>
      </c>
      <c r="F93" s="6">
        <v>1</v>
      </c>
      <c r="G93" s="3" t="s">
        <v>120</v>
      </c>
      <c r="H93" s="6"/>
      <c r="I93" s="3"/>
      <c r="J93" s="6"/>
      <c r="K93" s="3"/>
      <c r="L93" s="3"/>
      <c r="M93" s="3" t="str">
        <f t="shared" si="10"/>
        <v>GRADE C110</v>
      </c>
      <c r="O93" s="3" t="str">
        <f t="shared" si="11"/>
        <v>GRADE C110</v>
      </c>
      <c r="P93" s="3"/>
      <c r="Q93" s="3"/>
    </row>
    <row r="94" spans="1:19" s="11" customFormat="1" ht="12.75" customHeight="1" x14ac:dyDescent="0.2">
      <c r="A94" s="6"/>
      <c r="B94" s="6" t="s">
        <v>125</v>
      </c>
      <c r="C94" s="5">
        <v>49</v>
      </c>
      <c r="D94" s="82"/>
      <c r="E94" s="102" t="s">
        <v>126</v>
      </c>
      <c r="F94" s="6">
        <v>2</v>
      </c>
      <c r="G94" s="3" t="s">
        <v>127</v>
      </c>
      <c r="H94" s="6"/>
      <c r="I94" s="3"/>
      <c r="J94" s="6"/>
      <c r="K94" s="3"/>
      <c r="L94" s="3"/>
      <c r="M94" s="3" t="str">
        <f t="shared" si="10"/>
        <v>GRADE C109</v>
      </c>
      <c r="O94" s="3" t="str">
        <f t="shared" si="11"/>
        <v>GRADE C109</v>
      </c>
      <c r="P94" s="3"/>
      <c r="Q94" s="3"/>
    </row>
    <row r="95" spans="1:19" s="11" customFormat="1" ht="12.75" customHeight="1" x14ac:dyDescent="0.2">
      <c r="A95" s="6"/>
      <c r="B95" s="6" t="s">
        <v>128</v>
      </c>
      <c r="C95" s="5">
        <v>50</v>
      </c>
      <c r="D95" s="82"/>
      <c r="E95" s="11" t="s">
        <v>129</v>
      </c>
      <c r="F95" s="6">
        <v>1</v>
      </c>
      <c r="G95" s="3" t="s">
        <v>127</v>
      </c>
      <c r="H95" s="6"/>
      <c r="I95" s="3"/>
      <c r="J95" s="6"/>
      <c r="K95" s="3"/>
      <c r="L95" s="3"/>
      <c r="M95" s="3" t="str">
        <f t="shared" si="10"/>
        <v>GRADE C109</v>
      </c>
      <c r="O95" s="3" t="str">
        <f t="shared" si="11"/>
        <v>GRADE C109</v>
      </c>
      <c r="P95" s="3"/>
      <c r="Q95" s="3"/>
    </row>
    <row r="96" spans="1:19" s="11" customFormat="1" ht="12.75" customHeight="1" x14ac:dyDescent="0.2">
      <c r="A96" s="6"/>
      <c r="B96" s="6" t="s">
        <v>132</v>
      </c>
      <c r="C96" s="5">
        <v>51</v>
      </c>
      <c r="D96" s="82"/>
      <c r="E96" s="11" t="s">
        <v>133</v>
      </c>
      <c r="F96" s="6">
        <v>6</v>
      </c>
      <c r="G96" s="3" t="s">
        <v>134</v>
      </c>
      <c r="H96" s="6"/>
      <c r="I96" s="3"/>
      <c r="J96" s="6"/>
      <c r="K96" s="3"/>
      <c r="L96" s="3"/>
      <c r="M96" s="3" t="str">
        <f t="shared" si="10"/>
        <v>GRADE C108</v>
      </c>
      <c r="O96" s="3" t="str">
        <f t="shared" si="11"/>
        <v>GRADE C108</v>
      </c>
      <c r="P96" s="3"/>
      <c r="Q96" s="3"/>
    </row>
    <row r="97" spans="1:19" s="11" customFormat="1" ht="12.75" customHeight="1" x14ac:dyDescent="0.2">
      <c r="A97" s="6"/>
      <c r="B97" s="6" t="s">
        <v>141</v>
      </c>
      <c r="C97" s="5">
        <v>52</v>
      </c>
      <c r="D97" s="82"/>
      <c r="E97" s="102" t="s">
        <v>142</v>
      </c>
      <c r="F97" s="6">
        <v>1</v>
      </c>
      <c r="G97" s="3" t="s">
        <v>143</v>
      </c>
      <c r="H97" s="6"/>
      <c r="I97" s="3"/>
      <c r="J97" s="6"/>
      <c r="K97" s="3"/>
      <c r="L97" s="3"/>
      <c r="M97" s="3" t="str">
        <f t="shared" si="10"/>
        <v>GRADE C104</v>
      </c>
      <c r="O97" s="3" t="str">
        <f t="shared" si="11"/>
        <v>GRADE C104</v>
      </c>
      <c r="P97" s="3"/>
      <c r="Q97" s="3"/>
    </row>
    <row r="98" spans="1:19" s="11" customFormat="1" ht="12.75" customHeight="1" x14ac:dyDescent="0.2">
      <c r="A98" s="6"/>
      <c r="B98" s="6" t="s">
        <v>144</v>
      </c>
      <c r="C98" s="5">
        <v>53</v>
      </c>
      <c r="D98" s="82"/>
      <c r="E98" s="11" t="s">
        <v>145</v>
      </c>
      <c r="F98" s="6">
        <v>4</v>
      </c>
      <c r="G98" s="3" t="s">
        <v>146</v>
      </c>
      <c r="H98" s="6"/>
      <c r="I98" s="3"/>
      <c r="J98" s="6"/>
      <c r="K98" s="3"/>
      <c r="L98" s="3"/>
      <c r="M98" s="3" t="str">
        <f t="shared" si="10"/>
        <v>GRADE C103</v>
      </c>
      <c r="O98" s="3" t="str">
        <f t="shared" si="11"/>
        <v>GRADE C103</v>
      </c>
      <c r="P98" s="3"/>
      <c r="Q98" s="3"/>
    </row>
    <row r="99" spans="1:19" s="11" customFormat="1" ht="12.75" customHeight="1" x14ac:dyDescent="0.2">
      <c r="A99" s="6"/>
      <c r="B99" s="6"/>
      <c r="C99" s="5"/>
      <c r="D99" s="82"/>
      <c r="E99" s="84" t="s">
        <v>2</v>
      </c>
      <c r="F99" s="7">
        <f>SUM(F42:F98)</f>
        <v>70</v>
      </c>
      <c r="G99" s="3"/>
      <c r="H99" s="103">
        <f>SUM(H42:H98)</f>
        <v>0</v>
      </c>
      <c r="I99" s="3"/>
      <c r="J99" s="103">
        <f>SUM(J42:J98)</f>
        <v>0</v>
      </c>
      <c r="K99" s="3"/>
      <c r="L99" s="103">
        <f>SUM(L42:L98)</f>
        <v>0</v>
      </c>
      <c r="M99" s="3"/>
      <c r="N99" s="103">
        <f>SUM(N42:N98)</f>
        <v>0</v>
      </c>
      <c r="P99" s="103">
        <f>SUM(P42:P98)</f>
        <v>0</v>
      </c>
      <c r="Q99" s="3"/>
      <c r="R99" s="103">
        <f>SUM(R42:R98)</f>
        <v>0</v>
      </c>
    </row>
    <row r="100" spans="1:19" s="11" customFormat="1" ht="12.75" customHeight="1" x14ac:dyDescent="0.2">
      <c r="A100" s="6"/>
      <c r="B100" s="6"/>
      <c r="C100" s="5"/>
      <c r="D100" s="82"/>
      <c r="F100" s="6"/>
      <c r="G100" s="3"/>
      <c r="H100" s="6"/>
      <c r="I100" s="3"/>
      <c r="J100" s="6"/>
      <c r="K100" s="3"/>
      <c r="L100" s="3"/>
      <c r="M100" s="3"/>
      <c r="P100" s="3"/>
      <c r="Q100" s="3"/>
    </row>
    <row r="101" spans="1:19" ht="12.75" customHeight="1" x14ac:dyDescent="0.2">
      <c r="A101" s="6"/>
      <c r="B101" s="6"/>
      <c r="D101" s="82"/>
      <c r="E101" s="11" t="s">
        <v>5</v>
      </c>
      <c r="F101" s="3"/>
      <c r="G101" s="3"/>
      <c r="N101" s="3"/>
      <c r="O101" s="3"/>
      <c r="R101" s="3"/>
      <c r="S101" s="3"/>
    </row>
    <row r="102" spans="1:19" ht="12.75" customHeight="1" x14ac:dyDescent="0.2">
      <c r="A102" s="6"/>
      <c r="B102" s="6"/>
      <c r="D102" s="82"/>
      <c r="E102" s="11" t="s">
        <v>11</v>
      </c>
      <c r="F102" s="3"/>
      <c r="G102" s="3"/>
      <c r="N102" s="3"/>
      <c r="O102" s="3"/>
      <c r="R102" s="3"/>
      <c r="S102" s="3"/>
    </row>
    <row r="103" spans="1:19" ht="12.75" customHeight="1" x14ac:dyDescent="0.2">
      <c r="A103" s="6"/>
      <c r="B103" s="6"/>
      <c r="C103" s="35">
        <v>54</v>
      </c>
      <c r="D103" s="82"/>
      <c r="E103" s="36" t="s">
        <v>25</v>
      </c>
      <c r="F103" s="40">
        <v>2</v>
      </c>
      <c r="G103" s="39">
        <v>119167.04905116411</v>
      </c>
      <c r="M103" s="3">
        <f t="shared" ref="M103:M104" si="12">G103*(1+$T$8)</f>
        <v>121431.22298313622</v>
      </c>
      <c r="N103" s="3"/>
      <c r="O103" s="3">
        <f t="shared" ref="O103:O104" si="13">M103*(1+$T$8)</f>
        <v>123738.4162198158</v>
      </c>
      <c r="R103" s="3"/>
      <c r="S103" s="3"/>
    </row>
    <row r="104" spans="1:19" ht="12.75" customHeight="1" x14ac:dyDescent="0.2">
      <c r="A104" s="6"/>
      <c r="B104" s="6"/>
      <c r="C104" s="35">
        <v>55</v>
      </c>
      <c r="D104" s="82"/>
      <c r="E104" s="36" t="s">
        <v>24</v>
      </c>
      <c r="F104" s="104">
        <v>1</v>
      </c>
      <c r="G104" s="39">
        <v>108189.12969982337</v>
      </c>
      <c r="L104" s="10"/>
      <c r="M104" s="3">
        <f t="shared" si="12"/>
        <v>110244.72316412001</v>
      </c>
      <c r="N104" s="3"/>
      <c r="O104" s="3">
        <f t="shared" si="13"/>
        <v>112339.37290423828</v>
      </c>
      <c r="P104" s="10"/>
      <c r="R104" s="3"/>
      <c r="S104" s="3"/>
    </row>
    <row r="105" spans="1:19" ht="12.75" customHeight="1" x14ac:dyDescent="0.25">
      <c r="A105" s="6"/>
      <c r="B105" s="6"/>
      <c r="C105" s="34"/>
      <c r="D105" s="82"/>
      <c r="E105" s="37" t="s">
        <v>2</v>
      </c>
      <c r="F105" s="105">
        <f>SUM(F103:F104)</f>
        <v>3</v>
      </c>
      <c r="G105" s="38"/>
      <c r="H105" s="105">
        <f>SUM(H103:H104)</f>
        <v>0</v>
      </c>
      <c r="J105" s="105">
        <f>SUM(J103:J104)</f>
        <v>0</v>
      </c>
      <c r="L105" s="57">
        <f>SUM(L103:L104)</f>
        <v>0</v>
      </c>
      <c r="N105" s="105">
        <f>SUM(N103:N104)</f>
        <v>0</v>
      </c>
      <c r="O105" s="3"/>
      <c r="P105" s="57">
        <f>SUM(P103:P104)</f>
        <v>0</v>
      </c>
      <c r="R105" s="105">
        <f>SUM(R103:R104)</f>
        <v>0</v>
      </c>
      <c r="S105" s="3"/>
    </row>
    <row r="106" spans="1:19" ht="12.75" customHeight="1" x14ac:dyDescent="0.2">
      <c r="A106" s="6"/>
      <c r="B106" s="6"/>
      <c r="D106" s="82"/>
      <c r="E106" s="8"/>
      <c r="F106" s="3"/>
      <c r="G106" s="3"/>
      <c r="N106" s="3"/>
      <c r="O106" s="3"/>
      <c r="R106" s="3"/>
      <c r="S106" s="3"/>
    </row>
    <row r="107" spans="1:19" ht="12.75" customHeight="1" x14ac:dyDescent="0.2">
      <c r="A107" s="6"/>
      <c r="B107" s="6"/>
      <c r="D107" s="82"/>
      <c r="E107" s="11" t="s">
        <v>23</v>
      </c>
      <c r="F107" s="3"/>
      <c r="G107" s="3"/>
      <c r="N107" s="3"/>
      <c r="O107" s="3"/>
      <c r="R107" s="3"/>
      <c r="S107" s="3"/>
    </row>
    <row r="108" spans="1:19" ht="12.75" customHeight="1" x14ac:dyDescent="0.2">
      <c r="A108" s="6"/>
      <c r="B108" s="6"/>
      <c r="D108" s="82"/>
      <c r="E108" s="11" t="s">
        <v>11</v>
      </c>
      <c r="F108" s="3"/>
      <c r="G108" s="3"/>
      <c r="N108" s="3"/>
      <c r="O108" s="3"/>
      <c r="R108" s="3"/>
      <c r="S108" s="3"/>
    </row>
    <row r="109" spans="1:19" ht="12.75" customHeight="1" x14ac:dyDescent="0.2">
      <c r="A109" s="6"/>
      <c r="B109" s="6"/>
      <c r="C109" s="41">
        <v>56</v>
      </c>
      <c r="D109" s="82"/>
      <c r="E109" s="42" t="s">
        <v>10</v>
      </c>
      <c r="F109" s="45">
        <v>43</v>
      </c>
      <c r="G109" s="44">
        <v>90769.967124014642</v>
      </c>
      <c r="M109" s="3">
        <f t="shared" ref="M109:M110" si="14">G109*(1+$T$8)</f>
        <v>92494.596499370906</v>
      </c>
      <c r="N109" s="3"/>
      <c r="O109" s="3">
        <f t="shared" ref="O109:O110" si="15">M109*(1+$T$8)</f>
        <v>94251.993832858949</v>
      </c>
      <c r="R109" s="3"/>
      <c r="S109" s="3"/>
    </row>
    <row r="110" spans="1:19" ht="12.75" customHeight="1" x14ac:dyDescent="0.2">
      <c r="A110" s="6"/>
      <c r="B110" s="6"/>
      <c r="C110" s="41">
        <v>57</v>
      </c>
      <c r="D110" s="82"/>
      <c r="E110" s="42" t="s">
        <v>9</v>
      </c>
      <c r="F110" s="87">
        <v>75</v>
      </c>
      <c r="G110" s="85">
        <v>45682.614352241013</v>
      </c>
      <c r="K110" s="85"/>
      <c r="L110" s="10"/>
      <c r="M110" s="3">
        <f t="shared" si="14"/>
        <v>46550.584024933589</v>
      </c>
      <c r="N110" s="3"/>
      <c r="O110" s="3">
        <f t="shared" si="15"/>
        <v>47435.045121407325</v>
      </c>
      <c r="P110" s="10"/>
      <c r="R110" s="3"/>
      <c r="S110" s="3"/>
    </row>
    <row r="111" spans="1:19" ht="12.75" customHeight="1" x14ac:dyDescent="0.2">
      <c r="A111" s="6"/>
      <c r="B111" s="6"/>
      <c r="C111" s="41"/>
      <c r="D111" s="82"/>
      <c r="E111" s="43" t="s">
        <v>2</v>
      </c>
      <c r="F111" s="45">
        <f>SUM(F109:F110)</f>
        <v>118</v>
      </c>
      <c r="G111" s="44"/>
      <c r="H111" s="105">
        <f>SUM(H109:H110)</f>
        <v>0</v>
      </c>
      <c r="J111" s="105">
        <f>SUM(J109:J110)</f>
        <v>0</v>
      </c>
      <c r="L111" s="57">
        <f>SUM(L109:L110)</f>
        <v>0</v>
      </c>
      <c r="N111" s="105">
        <f>SUM(N109:N110)</f>
        <v>0</v>
      </c>
      <c r="O111" s="3"/>
      <c r="P111" s="57">
        <f>SUM(P109:P110)</f>
        <v>0</v>
      </c>
      <c r="R111" s="105">
        <f>SUM(R109:R110)</f>
        <v>0</v>
      </c>
      <c r="S111" s="3"/>
    </row>
    <row r="112" spans="1:19" ht="12.75" customHeight="1" x14ac:dyDescent="0.2">
      <c r="A112" s="6"/>
      <c r="B112" s="6"/>
      <c r="D112" s="82"/>
      <c r="E112" s="11"/>
      <c r="F112" s="6"/>
      <c r="G112" s="3"/>
      <c r="H112" s="6"/>
      <c r="J112" s="6"/>
      <c r="N112" s="6"/>
      <c r="O112" s="3"/>
      <c r="R112" s="6"/>
      <c r="S112" s="3"/>
    </row>
    <row r="113" spans="1:19" ht="12.75" customHeight="1" x14ac:dyDescent="0.2">
      <c r="A113" s="6"/>
      <c r="B113" s="6"/>
      <c r="D113" s="82"/>
      <c r="E113" s="12" t="s">
        <v>22</v>
      </c>
      <c r="F113" s="3"/>
      <c r="G113" s="3"/>
      <c r="N113" s="3"/>
      <c r="O113" s="3"/>
      <c r="R113" s="3"/>
      <c r="S113" s="3"/>
    </row>
    <row r="114" spans="1:19" ht="12.75" customHeight="1" x14ac:dyDescent="0.2">
      <c r="A114" s="6"/>
      <c r="B114" s="6"/>
      <c r="D114" s="82"/>
      <c r="E114" s="12"/>
      <c r="F114" s="3"/>
      <c r="G114" s="3"/>
      <c r="N114" s="3"/>
      <c r="O114" s="3"/>
      <c r="R114" s="3"/>
      <c r="S114" s="3"/>
    </row>
    <row r="115" spans="1:19" ht="12.75" customHeight="1" x14ac:dyDescent="0.2">
      <c r="A115" s="6"/>
      <c r="B115" s="6"/>
      <c r="D115" s="82"/>
      <c r="E115" s="11" t="s">
        <v>5</v>
      </c>
      <c r="F115" s="3"/>
      <c r="G115" s="3"/>
      <c r="N115" s="3"/>
      <c r="O115" s="3"/>
      <c r="R115" s="3"/>
      <c r="S115" s="3"/>
    </row>
    <row r="116" spans="1:19" ht="12.75" customHeight="1" x14ac:dyDescent="0.2">
      <c r="A116" s="6"/>
      <c r="B116" s="6"/>
      <c r="D116" s="82"/>
      <c r="E116" s="11" t="s">
        <v>14</v>
      </c>
      <c r="F116" s="3"/>
      <c r="G116" s="3"/>
      <c r="N116" s="3"/>
      <c r="O116" s="3"/>
      <c r="R116" s="3"/>
      <c r="S116" s="3"/>
    </row>
    <row r="117" spans="1:19" ht="12.75" customHeight="1" x14ac:dyDescent="0.2">
      <c r="A117" s="6"/>
      <c r="B117" s="6"/>
      <c r="C117" s="46">
        <v>58</v>
      </c>
      <c r="D117" s="82"/>
      <c r="E117" s="47" t="s">
        <v>21</v>
      </c>
      <c r="F117" s="50">
        <v>1</v>
      </c>
      <c r="G117" s="49">
        <v>90768.617324512452</v>
      </c>
      <c r="M117" s="3">
        <f t="shared" ref="M117:M118" si="16">G117*(1+$T$8)</f>
        <v>92493.221053678179</v>
      </c>
      <c r="N117" s="3"/>
      <c r="O117" s="3">
        <f t="shared" ref="O117:O118" si="17">M117*(1+$T$8)</f>
        <v>94250.592253698051</v>
      </c>
      <c r="R117" s="3"/>
      <c r="S117" s="3"/>
    </row>
    <row r="118" spans="1:19" ht="12.75" customHeight="1" x14ac:dyDescent="0.2">
      <c r="A118" s="6"/>
      <c r="B118" s="6"/>
      <c r="C118" s="46">
        <v>59</v>
      </c>
      <c r="D118" s="82"/>
      <c r="E118" s="47" t="s">
        <v>20</v>
      </c>
      <c r="F118" s="51">
        <v>1</v>
      </c>
      <c r="G118" s="49">
        <v>76896.727840468549</v>
      </c>
      <c r="L118" s="10"/>
      <c r="M118" s="3">
        <f t="shared" si="16"/>
        <v>78357.765669437445</v>
      </c>
      <c r="N118" s="3"/>
      <c r="O118" s="3">
        <f t="shared" si="17"/>
        <v>79846.563217156756</v>
      </c>
      <c r="P118" s="10"/>
      <c r="R118" s="3"/>
      <c r="S118" s="3"/>
    </row>
    <row r="119" spans="1:19" ht="12.75" customHeight="1" x14ac:dyDescent="0.2">
      <c r="A119" s="6"/>
      <c r="B119" s="6"/>
      <c r="C119" s="46"/>
      <c r="D119" s="82"/>
      <c r="E119" s="48" t="s">
        <v>2</v>
      </c>
      <c r="F119" s="50">
        <f>SUM(F117:F118)</f>
        <v>2</v>
      </c>
      <c r="G119" s="49"/>
      <c r="H119" s="7">
        <f>SUM(H117:H118)</f>
        <v>0</v>
      </c>
      <c r="J119" s="7">
        <f>SUM(J117:J118)</f>
        <v>0</v>
      </c>
      <c r="L119" s="3">
        <f>SUM(L117:L118)</f>
        <v>0</v>
      </c>
      <c r="N119" s="7">
        <f>SUM(N117:N118)</f>
        <v>0</v>
      </c>
      <c r="O119" s="3"/>
      <c r="P119" s="3">
        <f>SUM(P117:P118)</f>
        <v>0</v>
      </c>
      <c r="R119" s="7">
        <f>SUM(R117:R118)</f>
        <v>0</v>
      </c>
      <c r="S119" s="3"/>
    </row>
    <row r="120" spans="1:19" ht="12.75" customHeight="1" x14ac:dyDescent="0.2">
      <c r="A120" s="6"/>
      <c r="B120" s="6"/>
      <c r="D120" s="82"/>
      <c r="E120" s="8"/>
      <c r="F120" s="3"/>
      <c r="G120" s="3"/>
      <c r="N120" s="3"/>
      <c r="O120" s="3"/>
      <c r="R120" s="3"/>
      <c r="S120" s="3"/>
    </row>
    <row r="121" spans="1:19" ht="12.75" customHeight="1" x14ac:dyDescent="0.2">
      <c r="A121" s="6"/>
      <c r="B121" s="6"/>
      <c r="D121" s="82"/>
      <c r="E121" s="11" t="s">
        <v>5</v>
      </c>
      <c r="F121" s="3"/>
      <c r="G121" s="3"/>
      <c r="N121" s="3"/>
      <c r="O121" s="3"/>
      <c r="R121" s="3"/>
      <c r="S121" s="3"/>
    </row>
    <row r="122" spans="1:19" ht="12.75" customHeight="1" x14ac:dyDescent="0.2">
      <c r="A122" s="6"/>
      <c r="B122" s="6"/>
      <c r="D122" s="82"/>
      <c r="E122" s="11" t="s">
        <v>11</v>
      </c>
      <c r="F122" s="3"/>
      <c r="G122" s="3"/>
      <c r="N122" s="3"/>
      <c r="O122" s="3"/>
      <c r="R122" s="3"/>
      <c r="S122" s="3"/>
    </row>
    <row r="123" spans="1:19" ht="12.75" customHeight="1" x14ac:dyDescent="0.2">
      <c r="A123" s="6"/>
      <c r="B123" s="6"/>
      <c r="C123" s="52">
        <v>60</v>
      </c>
      <c r="D123" s="82"/>
      <c r="E123" s="53" t="s">
        <v>19</v>
      </c>
      <c r="F123" s="57">
        <v>1</v>
      </c>
      <c r="G123" s="55">
        <v>103931.86206990469</v>
      </c>
      <c r="M123" s="3">
        <f t="shared" ref="M123:M124" si="18">G123*(1+$T$8)</f>
        <v>105906.56744923287</v>
      </c>
      <c r="N123" s="3"/>
      <c r="O123" s="85">
        <f t="shared" ref="O123:O124" si="19">M123*(1+$T$8)</f>
        <v>107918.79223076829</v>
      </c>
      <c r="R123" s="3"/>
      <c r="S123" s="3"/>
    </row>
    <row r="124" spans="1:19" ht="12.75" customHeight="1" x14ac:dyDescent="0.2">
      <c r="A124" s="6"/>
      <c r="B124" s="6"/>
      <c r="C124" s="52">
        <v>61</v>
      </c>
      <c r="D124" s="82"/>
      <c r="E124" s="53" t="s">
        <v>10</v>
      </c>
      <c r="F124" s="58">
        <v>13</v>
      </c>
      <c r="G124" s="55">
        <v>90769.967124014642</v>
      </c>
      <c r="L124" s="10"/>
      <c r="M124" s="3">
        <f t="shared" si="18"/>
        <v>92494.596499370906</v>
      </c>
      <c r="N124" s="3"/>
      <c r="O124" s="85">
        <f t="shared" si="19"/>
        <v>94251.993832858949</v>
      </c>
      <c r="P124" s="10"/>
      <c r="R124" s="3"/>
      <c r="S124" s="3"/>
    </row>
    <row r="125" spans="1:19" ht="12.75" customHeight="1" x14ac:dyDescent="0.2">
      <c r="A125" s="6"/>
      <c r="B125" s="6"/>
      <c r="C125" s="52"/>
      <c r="D125" s="82"/>
      <c r="E125" s="54" t="s">
        <v>2</v>
      </c>
      <c r="F125" s="57">
        <f>SUM(F123:F124)</f>
        <v>14</v>
      </c>
      <c r="G125" s="56"/>
      <c r="H125" s="7">
        <f>SUM(H123:H124)</f>
        <v>0</v>
      </c>
      <c r="J125" s="7">
        <f>SUM(J123:J124)</f>
        <v>0</v>
      </c>
      <c r="L125" s="3">
        <f>SUM(L123:L124)</f>
        <v>0</v>
      </c>
      <c r="N125" s="7">
        <f>SUM(N123:N124)</f>
        <v>0</v>
      </c>
      <c r="O125" s="3"/>
      <c r="P125" s="3">
        <f>SUM(P123:P124)</f>
        <v>0</v>
      </c>
      <c r="R125" s="7">
        <f>SUM(R123:R124)</f>
        <v>0</v>
      </c>
      <c r="S125" s="3"/>
    </row>
    <row r="126" spans="1:19" ht="12.75" customHeight="1" x14ac:dyDescent="0.2">
      <c r="D126" s="82"/>
    </row>
    <row r="127" spans="1:19" ht="12.75" customHeight="1" x14ac:dyDescent="0.2">
      <c r="A127" s="6"/>
      <c r="D127" s="82"/>
      <c r="E127" s="1" t="s">
        <v>147</v>
      </c>
      <c r="F127" s="57"/>
      <c r="G127" s="56"/>
      <c r="H127" s="3"/>
      <c r="J127" s="3"/>
      <c r="N127" s="1"/>
      <c r="O127" s="1"/>
      <c r="R127" s="1"/>
      <c r="S127" s="1"/>
    </row>
    <row r="128" spans="1:19" ht="12.75" customHeight="1" x14ac:dyDescent="0.2">
      <c r="A128" s="6"/>
      <c r="D128" s="82"/>
      <c r="E128" s="1" t="s">
        <v>69</v>
      </c>
      <c r="F128" s="57"/>
      <c r="G128" s="56"/>
      <c r="H128" s="3"/>
      <c r="J128" s="3"/>
      <c r="N128" s="1"/>
      <c r="O128" s="1"/>
      <c r="R128" s="1"/>
      <c r="S128" s="1"/>
    </row>
    <row r="129" spans="1:19" ht="12.75" customHeight="1" x14ac:dyDescent="0.2">
      <c r="A129" s="6"/>
      <c r="B129" s="2" t="s">
        <v>148</v>
      </c>
      <c r="C129" s="5">
        <v>62</v>
      </c>
      <c r="D129" s="82"/>
      <c r="E129" s="1" t="s">
        <v>149</v>
      </c>
      <c r="F129" s="57">
        <v>1</v>
      </c>
      <c r="G129" s="56" t="s">
        <v>114</v>
      </c>
      <c r="H129" s="3"/>
      <c r="J129" s="3"/>
      <c r="M129" s="56" t="str">
        <f t="shared" ref="M129:M131" si="20">G129</f>
        <v>GRADE C112</v>
      </c>
      <c r="N129" s="1"/>
      <c r="O129" s="56" t="str">
        <f t="shared" ref="O129:O131" si="21">M129</f>
        <v>GRADE C112</v>
      </c>
      <c r="Q129" s="56"/>
      <c r="R129" s="1"/>
      <c r="S129" s="1"/>
    </row>
    <row r="130" spans="1:19" ht="12.75" customHeight="1" x14ac:dyDescent="0.2">
      <c r="A130" s="6"/>
      <c r="B130" s="2" t="s">
        <v>150</v>
      </c>
      <c r="C130" s="5">
        <v>63</v>
      </c>
      <c r="D130" s="82"/>
      <c r="E130" s="1" t="s">
        <v>151</v>
      </c>
      <c r="F130" s="57">
        <v>1</v>
      </c>
      <c r="G130" s="56" t="s">
        <v>134</v>
      </c>
      <c r="H130" s="3"/>
      <c r="J130" s="3"/>
      <c r="M130" s="56" t="str">
        <f t="shared" si="20"/>
        <v>GRADE C108</v>
      </c>
      <c r="N130" s="1"/>
      <c r="O130" s="56" t="str">
        <f t="shared" si="21"/>
        <v>GRADE C108</v>
      </c>
      <c r="Q130" s="56"/>
      <c r="R130" s="1"/>
      <c r="S130" s="1"/>
    </row>
    <row r="131" spans="1:19" ht="12.75" customHeight="1" x14ac:dyDescent="0.2">
      <c r="A131" s="6"/>
      <c r="B131" s="2" t="s">
        <v>144</v>
      </c>
      <c r="C131" s="5">
        <v>64</v>
      </c>
      <c r="D131" s="82"/>
      <c r="E131" s="1" t="s">
        <v>145</v>
      </c>
      <c r="F131" s="57">
        <v>2</v>
      </c>
      <c r="G131" s="56" t="s">
        <v>146</v>
      </c>
      <c r="H131" s="3"/>
      <c r="J131" s="3"/>
      <c r="M131" s="56" t="str">
        <f t="shared" si="20"/>
        <v>GRADE C103</v>
      </c>
      <c r="N131" s="1"/>
      <c r="O131" s="56" t="str">
        <f t="shared" si="21"/>
        <v>GRADE C103</v>
      </c>
      <c r="Q131" s="56"/>
      <c r="R131" s="1"/>
      <c r="S131" s="1"/>
    </row>
    <row r="132" spans="1:19" ht="12.75" customHeight="1" x14ac:dyDescent="0.2">
      <c r="A132" s="6"/>
      <c r="D132" s="82"/>
      <c r="E132" s="84" t="s">
        <v>2</v>
      </c>
      <c r="F132" s="105">
        <f>SUM(F129:F131)</f>
        <v>4</v>
      </c>
      <c r="G132" s="56"/>
      <c r="H132" s="105">
        <f>SUM(H129:H131)</f>
        <v>0</v>
      </c>
      <c r="J132" s="105">
        <f>SUM(J129:J131)</f>
        <v>0</v>
      </c>
      <c r="L132" s="105">
        <f>SUM(L129:L131)</f>
        <v>0</v>
      </c>
      <c r="N132" s="105">
        <f>SUM(N129:N131)</f>
        <v>0</v>
      </c>
      <c r="O132" s="1"/>
      <c r="P132" s="105">
        <f>SUM(P129:P131)</f>
        <v>0</v>
      </c>
      <c r="R132" s="105">
        <f>SUM(R129:R131)</f>
        <v>0</v>
      </c>
      <c r="S132" s="1"/>
    </row>
    <row r="133" spans="1:19" ht="12.75" customHeight="1" x14ac:dyDescent="0.2">
      <c r="A133" s="6"/>
      <c r="B133" s="6"/>
      <c r="C133" s="81"/>
      <c r="D133" s="82"/>
      <c r="E133" s="84"/>
      <c r="F133" s="57"/>
      <c r="G133" s="56"/>
      <c r="H133" s="3"/>
      <c r="J133" s="3"/>
      <c r="N133" s="1"/>
      <c r="O133" s="1"/>
      <c r="R133" s="1"/>
      <c r="S133" s="1"/>
    </row>
    <row r="134" spans="1:19" ht="12.75" customHeight="1" x14ac:dyDescent="0.2">
      <c r="D134" s="82"/>
      <c r="E134" s="89" t="s">
        <v>65</v>
      </c>
      <c r="F134" s="7">
        <f>F132+F125+F119+F111+F99+F38+F105</f>
        <v>239</v>
      </c>
      <c r="G134" s="3"/>
      <c r="H134" s="7">
        <f>H132+H125+H119+H111+H99+H38+H105</f>
        <v>0</v>
      </c>
      <c r="J134" s="7">
        <f>J132+J125+J119+J111+J99+J38+J105</f>
        <v>0</v>
      </c>
      <c r="L134" s="7">
        <f>L132+L125+L119+L111+L99+L38+L105</f>
        <v>0</v>
      </c>
      <c r="N134" s="7">
        <f>N132+N125+N119+N111+N99+N38+N105</f>
        <v>0</v>
      </c>
      <c r="O134" s="3"/>
      <c r="P134" s="7">
        <f>P132+P125+P119+P111+P99+P38+P105</f>
        <v>0</v>
      </c>
      <c r="R134" s="7">
        <f>R132+R125+R119+R111+R99+R38+R105</f>
        <v>0</v>
      </c>
      <c r="S134" s="3"/>
    </row>
    <row r="135" spans="1:19" ht="12.75" customHeight="1" x14ac:dyDescent="0.2">
      <c r="D135" s="82"/>
    </row>
    <row r="136" spans="1:19" ht="12.75" customHeight="1" x14ac:dyDescent="0.2">
      <c r="A136" s="6"/>
      <c r="B136" s="6"/>
      <c r="D136" s="82"/>
      <c r="E136" s="12" t="s">
        <v>18</v>
      </c>
      <c r="F136" s="3"/>
      <c r="G136" s="3"/>
      <c r="N136" s="3"/>
      <c r="O136" s="3"/>
      <c r="R136" s="3"/>
      <c r="S136" s="3"/>
    </row>
    <row r="137" spans="1:19" ht="12.75" customHeight="1" x14ac:dyDescent="0.2">
      <c r="A137" s="6"/>
      <c r="B137" s="6"/>
      <c r="D137" s="82"/>
      <c r="E137" s="12"/>
      <c r="F137" s="3"/>
      <c r="G137" s="3"/>
      <c r="N137" s="3"/>
      <c r="O137" s="3"/>
      <c r="R137" s="3"/>
      <c r="S137" s="3"/>
    </row>
    <row r="138" spans="1:19" ht="12.75" customHeight="1" x14ac:dyDescent="0.2">
      <c r="A138" s="6"/>
      <c r="B138" s="6"/>
      <c r="D138" s="82"/>
      <c r="E138" s="11" t="s">
        <v>5</v>
      </c>
      <c r="F138" s="3"/>
      <c r="G138" s="3"/>
      <c r="N138" s="3"/>
      <c r="O138" s="3"/>
      <c r="R138" s="3"/>
      <c r="S138" s="3"/>
    </row>
    <row r="139" spans="1:19" ht="12.75" customHeight="1" x14ac:dyDescent="0.2">
      <c r="A139" s="6"/>
      <c r="B139" s="6"/>
      <c r="D139" s="82"/>
      <c r="E139" s="11" t="s">
        <v>14</v>
      </c>
      <c r="F139" s="3"/>
      <c r="G139" s="3"/>
      <c r="N139" s="3"/>
      <c r="O139" s="3"/>
      <c r="R139" s="3"/>
      <c r="S139" s="3"/>
    </row>
    <row r="140" spans="1:19" ht="12.75" customHeight="1" x14ac:dyDescent="0.2">
      <c r="A140" s="6"/>
      <c r="B140" s="6"/>
      <c r="C140" s="59">
        <v>65</v>
      </c>
      <c r="D140" s="82"/>
      <c r="E140" s="60" t="s">
        <v>13</v>
      </c>
      <c r="F140" s="63">
        <v>1</v>
      </c>
      <c r="G140" s="3">
        <v>111482.6404851758</v>
      </c>
      <c r="M140" s="3">
        <f t="shared" ref="M140:M141" si="22">G140*(1+$T$8)</f>
        <v>113600.81065439412</v>
      </c>
      <c r="N140" s="3"/>
      <c r="O140" s="3">
        <f t="shared" ref="O140:O141" si="23">M140*(1+$T$8)</f>
        <v>115759.2260568276</v>
      </c>
      <c r="R140" s="3"/>
      <c r="S140" s="3"/>
    </row>
    <row r="141" spans="1:19" ht="12.75" customHeight="1" x14ac:dyDescent="0.2">
      <c r="A141" s="6"/>
      <c r="B141" s="6"/>
      <c r="C141" s="59">
        <v>66</v>
      </c>
      <c r="D141" s="82"/>
      <c r="E141" s="60" t="s">
        <v>17</v>
      </c>
      <c r="F141" s="64">
        <v>1</v>
      </c>
      <c r="G141" s="3">
        <v>88181.051678807256</v>
      </c>
      <c r="L141" s="10"/>
      <c r="M141" s="3">
        <f t="shared" si="22"/>
        <v>89856.491660704589</v>
      </c>
      <c r="N141" s="3"/>
      <c r="O141" s="3">
        <f t="shared" si="23"/>
        <v>91563.765002257962</v>
      </c>
      <c r="P141" s="10"/>
      <c r="R141" s="3"/>
      <c r="S141" s="3"/>
    </row>
    <row r="142" spans="1:19" ht="12.75" customHeight="1" x14ac:dyDescent="0.2">
      <c r="A142" s="6"/>
      <c r="B142" s="6"/>
      <c r="C142" s="59"/>
      <c r="D142" s="82"/>
      <c r="E142" s="61" t="s">
        <v>2</v>
      </c>
      <c r="F142" s="62">
        <f>SUM(F140:F141)</f>
        <v>2</v>
      </c>
      <c r="G142" s="62"/>
      <c r="H142" s="7">
        <f>SUM(H140:H141)</f>
        <v>0</v>
      </c>
      <c r="J142" s="7">
        <f>SUM(J140:J141)</f>
        <v>0</v>
      </c>
      <c r="L142" s="3">
        <f>SUM(L140:L141)</f>
        <v>0</v>
      </c>
      <c r="N142" s="7">
        <f>SUM(N140:N141)</f>
        <v>0</v>
      </c>
      <c r="O142" s="3"/>
      <c r="P142" s="3">
        <f>SUM(P140:P141)</f>
        <v>0</v>
      </c>
      <c r="R142" s="7">
        <f>SUM(R140:R141)</f>
        <v>0</v>
      </c>
      <c r="S142" s="3"/>
    </row>
    <row r="143" spans="1:19" ht="12.75" customHeight="1" x14ac:dyDescent="0.2">
      <c r="C143" s="1"/>
      <c r="D143" s="82"/>
      <c r="G143" s="3"/>
      <c r="O143" s="3"/>
      <c r="S143" s="3"/>
    </row>
    <row r="144" spans="1:19" ht="12.75" customHeight="1" x14ac:dyDescent="0.2">
      <c r="C144" s="1"/>
      <c r="D144" s="82"/>
      <c r="E144" s="1" t="s">
        <v>5</v>
      </c>
      <c r="G144" s="3"/>
      <c r="N144" s="1"/>
      <c r="O144" s="1"/>
      <c r="R144" s="1"/>
      <c r="S144" s="1"/>
    </row>
    <row r="145" spans="1:23" ht="12.75" customHeight="1" x14ac:dyDescent="0.2">
      <c r="C145" s="1"/>
      <c r="D145" s="82"/>
      <c r="E145" s="1" t="s">
        <v>69</v>
      </c>
      <c r="G145" s="3"/>
      <c r="N145" s="1"/>
      <c r="O145" s="1"/>
      <c r="R145" s="1"/>
      <c r="S145" s="1"/>
    </row>
    <row r="146" spans="1:23" s="114" customFormat="1" ht="12.75" customHeight="1" x14ac:dyDescent="0.2">
      <c r="A146" s="109"/>
      <c r="B146" s="109"/>
      <c r="C146" s="110">
        <v>67</v>
      </c>
      <c r="D146" s="111"/>
      <c r="E146" s="111" t="s">
        <v>157</v>
      </c>
      <c r="F146" s="112">
        <v>1</v>
      </c>
      <c r="G146" s="112"/>
      <c r="H146" s="112"/>
      <c r="I146" s="112"/>
      <c r="J146" s="112"/>
      <c r="K146" s="112"/>
      <c r="L146" s="112"/>
      <c r="M146" s="112"/>
      <c r="N146" s="113"/>
      <c r="O146" s="113"/>
      <c r="P146" s="112"/>
      <c r="Q146" s="112"/>
      <c r="R146" s="113"/>
      <c r="S146" s="113"/>
    </row>
    <row r="147" spans="1:23" s="114" customFormat="1" ht="12.75" customHeight="1" x14ac:dyDescent="0.2">
      <c r="A147" s="109"/>
      <c r="B147" s="109" t="s">
        <v>158</v>
      </c>
      <c r="C147" s="111"/>
      <c r="D147" s="111"/>
      <c r="E147" s="111" t="s">
        <v>159</v>
      </c>
      <c r="F147" s="112"/>
      <c r="G147" s="112" t="s">
        <v>160</v>
      </c>
      <c r="H147" s="112"/>
      <c r="I147" s="112"/>
      <c r="J147" s="112"/>
      <c r="K147" s="112"/>
      <c r="L147" s="112"/>
      <c r="M147" s="112" t="str">
        <f t="shared" ref="M147:M152" si="24">G147</f>
        <v>GRADE C123</v>
      </c>
      <c r="N147" s="113"/>
      <c r="O147" s="112" t="str">
        <f t="shared" ref="O147:O152" si="25">M147</f>
        <v>GRADE C123</v>
      </c>
      <c r="P147" s="112"/>
      <c r="Q147" s="112"/>
      <c r="R147" s="113"/>
      <c r="S147" s="113"/>
    </row>
    <row r="148" spans="1:23" s="114" customFormat="1" ht="12.75" customHeight="1" x14ac:dyDescent="0.2">
      <c r="A148" s="109"/>
      <c r="B148" s="109" t="s">
        <v>75</v>
      </c>
      <c r="C148" s="115"/>
      <c r="D148" s="111"/>
      <c r="E148" s="116" t="s">
        <v>76</v>
      </c>
      <c r="F148" s="112"/>
      <c r="G148" s="112" t="s">
        <v>77</v>
      </c>
      <c r="H148" s="112"/>
      <c r="I148" s="112"/>
      <c r="J148" s="112"/>
      <c r="K148" s="112"/>
      <c r="L148" s="112"/>
      <c r="M148" s="112" t="str">
        <f t="shared" si="24"/>
        <v>GRADE C118</v>
      </c>
      <c r="N148" s="113"/>
      <c r="O148" s="112" t="str">
        <f t="shared" si="25"/>
        <v>GRADE C118</v>
      </c>
      <c r="P148" s="112"/>
      <c r="Q148" s="112"/>
      <c r="R148" s="113"/>
      <c r="S148" s="113"/>
    </row>
    <row r="149" spans="1:23" s="114" customFormat="1" ht="12.75" customHeight="1" x14ac:dyDescent="0.2">
      <c r="A149" s="109"/>
      <c r="B149" s="109" t="s">
        <v>83</v>
      </c>
      <c r="C149" s="111"/>
      <c r="D149" s="111"/>
      <c r="E149" s="111" t="s">
        <v>84</v>
      </c>
      <c r="F149" s="112"/>
      <c r="G149" s="112" t="s">
        <v>82</v>
      </c>
      <c r="H149" s="112"/>
      <c r="I149" s="112"/>
      <c r="J149" s="112"/>
      <c r="K149" s="112"/>
      <c r="L149" s="112"/>
      <c r="M149" s="112" t="str">
        <f t="shared" si="24"/>
        <v>GRADE C117</v>
      </c>
      <c r="N149" s="113"/>
      <c r="O149" s="112" t="str">
        <f t="shared" si="25"/>
        <v>GRADE C117</v>
      </c>
      <c r="P149" s="112"/>
      <c r="Q149" s="112"/>
      <c r="R149" s="113"/>
      <c r="S149" s="113"/>
    </row>
    <row r="150" spans="1:23" s="114" customFormat="1" ht="12.75" customHeight="1" x14ac:dyDescent="0.2">
      <c r="A150" s="109"/>
      <c r="B150" s="109" t="s">
        <v>161</v>
      </c>
      <c r="C150" s="111"/>
      <c r="D150" s="111"/>
      <c r="E150" s="111" t="s">
        <v>162</v>
      </c>
      <c r="F150" s="112"/>
      <c r="G150" s="112" t="s">
        <v>89</v>
      </c>
      <c r="H150" s="112"/>
      <c r="I150" s="112"/>
      <c r="J150" s="112"/>
      <c r="K150" s="112"/>
      <c r="L150" s="112"/>
      <c r="M150" s="112" t="str">
        <f t="shared" si="24"/>
        <v>GRADE C116</v>
      </c>
      <c r="N150" s="113"/>
      <c r="O150" s="112" t="str">
        <f t="shared" si="25"/>
        <v>GRADE C116</v>
      </c>
      <c r="P150" s="112"/>
      <c r="Q150" s="112"/>
      <c r="R150" s="113"/>
      <c r="S150" s="113"/>
    </row>
    <row r="151" spans="1:23" s="114" customFormat="1" ht="12.75" customHeight="1" x14ac:dyDescent="0.2">
      <c r="A151" s="109"/>
      <c r="B151" s="109" t="s">
        <v>163</v>
      </c>
      <c r="C151" s="115"/>
      <c r="D151" s="111"/>
      <c r="E151" s="116" t="s">
        <v>164</v>
      </c>
      <c r="F151" s="112"/>
      <c r="G151" s="112" t="s">
        <v>96</v>
      </c>
      <c r="H151" s="112"/>
      <c r="I151" s="112"/>
      <c r="J151" s="112"/>
      <c r="K151" s="112"/>
      <c r="L151" s="112"/>
      <c r="M151" s="112" t="str">
        <f t="shared" si="24"/>
        <v>GRADE C115</v>
      </c>
      <c r="N151" s="113"/>
      <c r="O151" s="112" t="str">
        <f t="shared" si="25"/>
        <v>GRADE C115</v>
      </c>
      <c r="P151" s="112"/>
      <c r="Q151" s="112"/>
      <c r="R151" s="113"/>
      <c r="S151" s="113"/>
    </row>
    <row r="152" spans="1:23" s="114" customFormat="1" ht="12.75" customHeight="1" x14ac:dyDescent="0.2">
      <c r="A152" s="109"/>
      <c r="B152" s="109" t="s">
        <v>165</v>
      </c>
      <c r="C152" s="115"/>
      <c r="D152" s="111"/>
      <c r="E152" s="116" t="s">
        <v>166</v>
      </c>
      <c r="F152" s="112"/>
      <c r="G152" s="112" t="s">
        <v>114</v>
      </c>
      <c r="H152" s="112"/>
      <c r="I152" s="112"/>
      <c r="J152" s="112"/>
      <c r="K152" s="112"/>
      <c r="L152" s="112"/>
      <c r="M152" s="112" t="str">
        <f t="shared" si="24"/>
        <v>GRADE C112</v>
      </c>
      <c r="N152" s="113"/>
      <c r="O152" s="112" t="str">
        <f t="shared" si="25"/>
        <v>GRADE C112</v>
      </c>
      <c r="P152" s="112"/>
      <c r="Q152" s="112"/>
      <c r="R152" s="113"/>
      <c r="S152" s="113"/>
    </row>
    <row r="153" spans="1:23" s="114" customFormat="1" ht="12.75" customHeight="1" x14ac:dyDescent="0.2">
      <c r="A153" s="109"/>
      <c r="B153" s="109" t="s">
        <v>203</v>
      </c>
      <c r="C153" s="111"/>
      <c r="D153" s="111"/>
      <c r="E153" s="111" t="s">
        <v>204</v>
      </c>
      <c r="F153" s="112"/>
      <c r="G153" s="112" t="s">
        <v>120</v>
      </c>
      <c r="H153" s="112"/>
      <c r="I153" s="112"/>
      <c r="J153" s="112"/>
      <c r="K153" s="112"/>
      <c r="L153" s="112"/>
      <c r="M153" s="112" t="s">
        <v>120</v>
      </c>
      <c r="N153" s="113"/>
      <c r="O153" s="112" t="s">
        <v>120</v>
      </c>
      <c r="P153" s="112"/>
      <c r="Q153" s="112"/>
      <c r="R153" s="113"/>
      <c r="S153" s="113"/>
    </row>
    <row r="154" spans="1:23" s="114" customFormat="1" ht="12.75" customHeight="1" x14ac:dyDescent="0.2">
      <c r="A154" s="109"/>
      <c r="B154" s="109" t="s">
        <v>205</v>
      </c>
      <c r="C154" s="111"/>
      <c r="D154" s="111"/>
      <c r="E154" s="111" t="s">
        <v>206</v>
      </c>
      <c r="F154" s="112"/>
      <c r="G154" s="112" t="s">
        <v>134</v>
      </c>
      <c r="H154" s="112"/>
      <c r="I154" s="112"/>
      <c r="J154" s="112"/>
      <c r="K154" s="112"/>
      <c r="L154" s="112"/>
      <c r="M154" s="112" t="str">
        <f t="shared" ref="M154" si="26">G154</f>
        <v>GRADE C108</v>
      </c>
      <c r="N154" s="113"/>
      <c r="O154" s="112" t="str">
        <f t="shared" ref="O154" si="27">M154</f>
        <v>GRADE C108</v>
      </c>
      <c r="P154" s="112"/>
      <c r="Q154" s="112"/>
      <c r="R154" s="113"/>
      <c r="S154" s="113"/>
    </row>
    <row r="155" spans="1:23" ht="12.75" customHeight="1" x14ac:dyDescent="0.2">
      <c r="A155" s="6"/>
      <c r="B155" s="6"/>
      <c r="C155" s="5">
        <v>68</v>
      </c>
      <c r="D155" s="11"/>
      <c r="E155" s="118" t="s">
        <v>188</v>
      </c>
      <c r="F155" s="3">
        <v>10</v>
      </c>
      <c r="G155" s="3"/>
      <c r="H155" s="3"/>
      <c r="J155" s="3"/>
      <c r="N155" s="3"/>
      <c r="O155" s="3"/>
      <c r="R155" s="3"/>
      <c r="T155" s="3"/>
      <c r="U155" s="2"/>
      <c r="V155" s="3"/>
      <c r="W155" s="2"/>
    </row>
    <row r="156" spans="1:23" ht="12.75" customHeight="1" x14ac:dyDescent="0.2">
      <c r="A156" s="6"/>
      <c r="B156" s="6" t="s">
        <v>189</v>
      </c>
      <c r="C156" s="117"/>
      <c r="D156" s="11"/>
      <c r="E156" s="118" t="s">
        <v>190</v>
      </c>
      <c r="F156" s="3"/>
      <c r="G156" s="3" t="s">
        <v>96</v>
      </c>
      <c r="H156" s="3"/>
      <c r="J156" s="3"/>
      <c r="M156" s="2" t="str">
        <f t="shared" ref="M156:M163" si="28">G156</f>
        <v>GRADE C115</v>
      </c>
      <c r="N156" s="3"/>
      <c r="O156" s="2" t="str">
        <f t="shared" ref="O156:O163" si="29">M156</f>
        <v>GRADE C115</v>
      </c>
      <c r="Q156" s="2"/>
      <c r="R156" s="3"/>
      <c r="S156" s="3"/>
      <c r="T156" s="2"/>
      <c r="V156" s="2"/>
    </row>
    <row r="157" spans="1:23" ht="12.75" customHeight="1" x14ac:dyDescent="0.2">
      <c r="A157" s="6"/>
      <c r="B157" s="6" t="s">
        <v>191</v>
      </c>
      <c r="C157" s="117"/>
      <c r="D157" s="11"/>
      <c r="E157" s="118" t="s">
        <v>192</v>
      </c>
      <c r="F157" s="3"/>
      <c r="G157" s="3" t="s">
        <v>96</v>
      </c>
      <c r="H157" s="3"/>
      <c r="J157" s="3"/>
      <c r="M157" s="2" t="str">
        <f t="shared" si="28"/>
        <v>GRADE C115</v>
      </c>
      <c r="N157" s="3"/>
      <c r="O157" s="2" t="str">
        <f t="shared" si="29"/>
        <v>GRADE C115</v>
      </c>
      <c r="Q157" s="2"/>
      <c r="R157" s="3"/>
      <c r="S157" s="3"/>
      <c r="T157" s="2"/>
      <c r="V157" s="2"/>
    </row>
    <row r="158" spans="1:23" ht="12.75" customHeight="1" x14ac:dyDescent="0.2">
      <c r="A158" s="6"/>
      <c r="B158" s="6" t="s">
        <v>193</v>
      </c>
      <c r="C158" s="117"/>
      <c r="D158" s="11"/>
      <c r="E158" s="118" t="s">
        <v>194</v>
      </c>
      <c r="F158" s="3"/>
      <c r="G158" s="3" t="s">
        <v>112</v>
      </c>
      <c r="H158" s="3"/>
      <c r="J158" s="3"/>
      <c r="M158" s="2" t="str">
        <f t="shared" si="28"/>
        <v>GRADE C113</v>
      </c>
      <c r="N158" s="3"/>
      <c r="O158" s="2" t="str">
        <f t="shared" si="29"/>
        <v>GRADE C113</v>
      </c>
      <c r="Q158" s="2"/>
      <c r="R158" s="3"/>
      <c r="S158" s="3"/>
      <c r="T158" s="2"/>
      <c r="V158" s="2"/>
    </row>
    <row r="159" spans="1:23" s="114" customFormat="1" ht="12.75" customHeight="1" x14ac:dyDescent="0.2">
      <c r="A159" s="109"/>
      <c r="B159" s="109" t="s">
        <v>154</v>
      </c>
      <c r="C159" s="115"/>
      <c r="D159" s="111"/>
      <c r="E159" s="116" t="s">
        <v>113</v>
      </c>
      <c r="F159" s="112"/>
      <c r="G159" s="112" t="s">
        <v>114</v>
      </c>
      <c r="H159" s="112"/>
      <c r="I159" s="112"/>
      <c r="J159" s="112"/>
      <c r="K159" s="112"/>
      <c r="L159" s="112"/>
      <c r="M159" s="112" t="str">
        <f t="shared" si="28"/>
        <v>GRADE C112</v>
      </c>
      <c r="N159" s="113"/>
      <c r="O159" s="112" t="str">
        <f t="shared" si="29"/>
        <v>GRADE C112</v>
      </c>
      <c r="P159" s="112"/>
      <c r="Q159" s="112"/>
      <c r="R159" s="113"/>
      <c r="S159" s="113"/>
    </row>
    <row r="160" spans="1:23" ht="12.75" customHeight="1" x14ac:dyDescent="0.2">
      <c r="A160" s="6"/>
      <c r="B160" s="6" t="s">
        <v>195</v>
      </c>
      <c r="C160" s="117"/>
      <c r="D160" s="11"/>
      <c r="E160" s="118" t="s">
        <v>196</v>
      </c>
      <c r="F160" s="3"/>
      <c r="G160" s="3" t="s">
        <v>114</v>
      </c>
      <c r="H160" s="3"/>
      <c r="J160" s="3"/>
      <c r="M160" s="2" t="str">
        <f t="shared" si="28"/>
        <v>GRADE C112</v>
      </c>
      <c r="N160" s="3"/>
      <c r="O160" s="2" t="str">
        <f t="shared" si="29"/>
        <v>GRADE C112</v>
      </c>
      <c r="Q160" s="2"/>
      <c r="R160" s="3"/>
      <c r="S160" s="3"/>
      <c r="T160" s="2"/>
      <c r="V160" s="2"/>
    </row>
    <row r="161" spans="1:22" s="114" customFormat="1" ht="12.75" customHeight="1" x14ac:dyDescent="0.2">
      <c r="A161" s="109"/>
      <c r="B161" s="109" t="s">
        <v>130</v>
      </c>
      <c r="C161" s="115"/>
      <c r="D161" s="111"/>
      <c r="E161" s="116" t="s">
        <v>131</v>
      </c>
      <c r="F161" s="112"/>
      <c r="G161" s="112" t="s">
        <v>127</v>
      </c>
      <c r="H161" s="112"/>
      <c r="I161" s="112"/>
      <c r="J161" s="112"/>
      <c r="K161" s="112"/>
      <c r="L161" s="112"/>
      <c r="M161" s="112" t="str">
        <f t="shared" si="28"/>
        <v>GRADE C109</v>
      </c>
      <c r="N161" s="113"/>
      <c r="O161" s="112" t="str">
        <f t="shared" si="29"/>
        <v>GRADE C109</v>
      </c>
      <c r="P161" s="112"/>
      <c r="Q161" s="112"/>
      <c r="R161" s="113"/>
      <c r="S161" s="113"/>
    </row>
    <row r="162" spans="1:22" ht="12.75" customHeight="1" x14ac:dyDescent="0.2">
      <c r="A162" s="6"/>
      <c r="B162" s="6" t="s">
        <v>197</v>
      </c>
      <c r="C162" s="117"/>
      <c r="D162" s="11"/>
      <c r="E162" s="118" t="s">
        <v>198</v>
      </c>
      <c r="F162" s="3"/>
      <c r="G162" s="3" t="s">
        <v>127</v>
      </c>
      <c r="H162" s="3"/>
      <c r="J162" s="3"/>
      <c r="M162" s="2" t="str">
        <f t="shared" si="28"/>
        <v>GRADE C109</v>
      </c>
      <c r="N162" s="3"/>
      <c r="O162" s="2" t="str">
        <f t="shared" si="29"/>
        <v>GRADE C109</v>
      </c>
      <c r="Q162" s="2"/>
      <c r="R162" s="3"/>
      <c r="S162" s="3"/>
      <c r="T162" s="2"/>
      <c r="V162" s="2"/>
    </row>
    <row r="163" spans="1:22" s="114" customFormat="1" ht="12.75" customHeight="1" x14ac:dyDescent="0.2">
      <c r="A163" s="109"/>
      <c r="B163" s="109" t="s">
        <v>135</v>
      </c>
      <c r="C163" s="115"/>
      <c r="D163" s="111"/>
      <c r="E163" s="116" t="s">
        <v>136</v>
      </c>
      <c r="F163" s="112"/>
      <c r="G163" s="112" t="s">
        <v>137</v>
      </c>
      <c r="H163" s="112"/>
      <c r="I163" s="112"/>
      <c r="J163" s="112"/>
      <c r="K163" s="112"/>
      <c r="L163" s="112"/>
      <c r="M163" s="112" t="str">
        <f t="shared" si="28"/>
        <v>GRADE C106</v>
      </c>
      <c r="N163" s="113"/>
      <c r="O163" s="112" t="str">
        <f t="shared" si="29"/>
        <v>GRADE C106</v>
      </c>
      <c r="P163" s="112"/>
      <c r="Q163" s="112"/>
      <c r="R163" s="113"/>
      <c r="S163" s="113"/>
    </row>
    <row r="164" spans="1:22" ht="12.75" customHeight="1" x14ac:dyDescent="0.2">
      <c r="B164" s="2" t="s">
        <v>152</v>
      </c>
      <c r="C164" s="81">
        <v>69</v>
      </c>
      <c r="D164" s="82"/>
      <c r="E164" s="1" t="s">
        <v>153</v>
      </c>
      <c r="F164" s="2">
        <v>1</v>
      </c>
      <c r="G164" s="3" t="s">
        <v>112</v>
      </c>
      <c r="M164" s="3" t="str">
        <f t="shared" ref="M164:M166" si="30">G164</f>
        <v>GRADE C113</v>
      </c>
      <c r="N164" s="1"/>
      <c r="O164" s="3" t="str">
        <f t="shared" ref="O164:O166" si="31">M164</f>
        <v>GRADE C113</v>
      </c>
      <c r="R164" s="1"/>
      <c r="S164" s="1"/>
    </row>
    <row r="165" spans="1:22" ht="12.75" customHeight="1" x14ac:dyDescent="0.2">
      <c r="B165" s="2" t="s">
        <v>132</v>
      </c>
      <c r="C165" s="81">
        <v>70</v>
      </c>
      <c r="D165" s="82"/>
      <c r="E165" s="1" t="s">
        <v>133</v>
      </c>
      <c r="F165" s="2">
        <v>2</v>
      </c>
      <c r="G165" s="3" t="s">
        <v>134</v>
      </c>
      <c r="M165" s="3" t="str">
        <f t="shared" si="30"/>
        <v>GRADE C108</v>
      </c>
      <c r="N165" s="1"/>
      <c r="O165" s="3" t="str">
        <f t="shared" si="31"/>
        <v>GRADE C108</v>
      </c>
      <c r="R165" s="1"/>
      <c r="S165" s="1"/>
    </row>
    <row r="166" spans="1:22" ht="12.75" customHeight="1" x14ac:dyDescent="0.2">
      <c r="B166" s="2" t="s">
        <v>144</v>
      </c>
      <c r="C166" s="81">
        <v>71</v>
      </c>
      <c r="D166" s="82"/>
      <c r="E166" s="1" t="s">
        <v>145</v>
      </c>
      <c r="F166" s="2">
        <v>1</v>
      </c>
      <c r="G166" s="3" t="s">
        <v>146</v>
      </c>
      <c r="M166" s="3" t="str">
        <f t="shared" si="30"/>
        <v>GRADE C103</v>
      </c>
      <c r="N166" s="1"/>
      <c r="O166" s="3" t="str">
        <f t="shared" si="31"/>
        <v>GRADE C103</v>
      </c>
      <c r="R166" s="1"/>
      <c r="S166" s="1"/>
    </row>
    <row r="167" spans="1:22" ht="12.75" customHeight="1" x14ac:dyDescent="0.2">
      <c r="C167" s="1"/>
      <c r="D167" s="82"/>
      <c r="E167" s="84" t="s">
        <v>2</v>
      </c>
      <c r="F167" s="7">
        <f>SUM(F146:F166)</f>
        <v>15</v>
      </c>
      <c r="G167" s="3"/>
      <c r="H167" s="106">
        <f>SUM(H146:H166)</f>
        <v>0</v>
      </c>
      <c r="J167" s="106">
        <f>SUM(J146:J166)</f>
        <v>0</v>
      </c>
      <c r="L167" s="106">
        <f>SUM(L146:L166)</f>
        <v>0</v>
      </c>
      <c r="N167" s="106">
        <f>SUM(N146:N166)</f>
        <v>0</v>
      </c>
      <c r="O167" s="1"/>
      <c r="P167" s="106">
        <f>SUM(P146:P166)</f>
        <v>0</v>
      </c>
      <c r="R167" s="106">
        <f>SUM(R146:R166)</f>
        <v>0</v>
      </c>
      <c r="S167" s="1"/>
    </row>
    <row r="168" spans="1:22" ht="12.75" customHeight="1" x14ac:dyDescent="0.2">
      <c r="C168" s="1"/>
      <c r="D168" s="82"/>
      <c r="G168" s="3"/>
      <c r="N168" s="1"/>
      <c r="O168" s="1"/>
      <c r="R168" s="1"/>
      <c r="S168" s="1"/>
    </row>
    <row r="169" spans="1:22" ht="12.75" customHeight="1" x14ac:dyDescent="0.2">
      <c r="A169" s="6"/>
      <c r="B169" s="6"/>
      <c r="D169" s="82"/>
      <c r="E169" s="11" t="s">
        <v>5</v>
      </c>
      <c r="F169" s="3"/>
      <c r="G169" s="3"/>
      <c r="N169" s="3"/>
      <c r="O169" s="3"/>
      <c r="R169" s="3"/>
      <c r="S169" s="3"/>
    </row>
    <row r="170" spans="1:22" ht="12.75" customHeight="1" x14ac:dyDescent="0.2">
      <c r="A170" s="6"/>
      <c r="B170" s="6"/>
      <c r="D170" s="82"/>
      <c r="E170" s="11" t="s">
        <v>11</v>
      </c>
      <c r="F170" s="3"/>
      <c r="G170" s="3"/>
      <c r="N170" s="3"/>
      <c r="O170" s="3"/>
      <c r="R170" s="3"/>
      <c r="S170" s="3"/>
    </row>
    <row r="171" spans="1:22" ht="12.75" customHeight="1" x14ac:dyDescent="0.2">
      <c r="A171" s="6"/>
      <c r="B171" s="6"/>
      <c r="C171" s="65">
        <v>72</v>
      </c>
      <c r="D171" s="82"/>
      <c r="E171" s="66" t="s">
        <v>12</v>
      </c>
      <c r="F171" s="68">
        <v>1</v>
      </c>
      <c r="G171" s="68">
        <v>93288.692995107936</v>
      </c>
      <c r="M171" s="3">
        <f t="shared" ref="M171:M174" si="32">G171*(1+$T$8)</f>
        <v>95061.178162014985</v>
      </c>
      <c r="N171" s="3"/>
      <c r="O171" s="3">
        <f t="shared" ref="O171:O174" si="33">M171*(1+$T$8)</f>
        <v>96867.340547093263</v>
      </c>
      <c r="R171" s="3"/>
      <c r="S171" s="3"/>
    </row>
    <row r="172" spans="1:22" ht="12.75" customHeight="1" x14ac:dyDescent="0.2">
      <c r="A172" s="6"/>
      <c r="B172" s="6"/>
      <c r="C172" s="81">
        <v>73</v>
      </c>
      <c r="D172" s="82"/>
      <c r="E172" s="66" t="s">
        <v>10</v>
      </c>
      <c r="F172" s="68">
        <v>23</v>
      </c>
      <c r="G172" s="68">
        <v>90769.967124014642</v>
      </c>
      <c r="M172" s="3">
        <f t="shared" si="32"/>
        <v>92494.596499370906</v>
      </c>
      <c r="N172" s="3"/>
      <c r="O172" s="3">
        <f t="shared" si="33"/>
        <v>94251.993832858949</v>
      </c>
      <c r="R172" s="3"/>
      <c r="S172" s="3"/>
    </row>
    <row r="173" spans="1:22" ht="12.75" customHeight="1" x14ac:dyDescent="0.2">
      <c r="A173" s="6"/>
      <c r="B173" s="6"/>
      <c r="C173" s="81">
        <v>74</v>
      </c>
      <c r="D173" s="82"/>
      <c r="E173" s="66" t="s">
        <v>16</v>
      </c>
      <c r="F173" s="68">
        <v>1</v>
      </c>
      <c r="G173" s="68">
        <v>83248.884297791767</v>
      </c>
      <c r="M173" s="3">
        <f t="shared" si="32"/>
        <v>84830.613099449809</v>
      </c>
      <c r="N173" s="3"/>
      <c r="O173" s="3">
        <f t="shared" si="33"/>
        <v>86442.394748339342</v>
      </c>
      <c r="R173" s="3"/>
      <c r="S173" s="3"/>
    </row>
    <row r="174" spans="1:22" ht="12.75" customHeight="1" x14ac:dyDescent="0.2">
      <c r="A174" s="6"/>
      <c r="B174" s="6"/>
      <c r="C174" s="81">
        <v>75</v>
      </c>
      <c r="D174" s="82"/>
      <c r="E174" s="73" t="s">
        <v>9</v>
      </c>
      <c r="F174" s="69">
        <v>25</v>
      </c>
      <c r="G174" s="85">
        <v>45682.614352241013</v>
      </c>
      <c r="L174" s="10"/>
      <c r="M174" s="3">
        <f t="shared" si="32"/>
        <v>46550.584024933589</v>
      </c>
      <c r="N174" s="3"/>
      <c r="O174" s="3">
        <f t="shared" si="33"/>
        <v>47435.045121407325</v>
      </c>
      <c r="P174" s="10"/>
      <c r="R174" s="3"/>
      <c r="S174" s="3"/>
    </row>
    <row r="175" spans="1:22" ht="12.75" customHeight="1" x14ac:dyDescent="0.2">
      <c r="A175" s="6"/>
      <c r="B175" s="6"/>
      <c r="C175" s="66"/>
      <c r="D175" s="82"/>
      <c r="E175" s="67" t="s">
        <v>2</v>
      </c>
      <c r="F175" s="7">
        <f>SUM(F171:F174)</f>
        <v>50</v>
      </c>
      <c r="G175" s="3"/>
      <c r="H175" s="7">
        <f>SUM(H171:H174)</f>
        <v>0</v>
      </c>
      <c r="J175" s="7">
        <f>SUM(J171:J174)</f>
        <v>0</v>
      </c>
      <c r="L175" s="3">
        <f>SUM(L171:L174)</f>
        <v>0</v>
      </c>
      <c r="N175" s="7">
        <f>SUM(N171:N174)</f>
        <v>0</v>
      </c>
      <c r="O175" s="3"/>
      <c r="P175" s="3">
        <f>SUM(P171:P174)</f>
        <v>0</v>
      </c>
      <c r="R175" s="7">
        <f>SUM(R171:R174)</f>
        <v>0</v>
      </c>
      <c r="S175" s="3"/>
    </row>
    <row r="176" spans="1:22" ht="12.75" customHeight="1" x14ac:dyDescent="0.2">
      <c r="A176" s="6"/>
      <c r="B176" s="6"/>
      <c r="D176" s="82"/>
      <c r="E176" s="11"/>
      <c r="F176" s="3"/>
      <c r="G176" s="3"/>
      <c r="L176" s="10"/>
      <c r="N176" s="3"/>
      <c r="O176" s="3"/>
      <c r="P176" s="10"/>
      <c r="R176" s="3"/>
      <c r="S176" s="3"/>
    </row>
    <row r="177" spans="1:23" ht="12.75" customHeight="1" x14ac:dyDescent="0.2">
      <c r="A177" s="6"/>
      <c r="B177" s="6"/>
      <c r="D177" s="82"/>
      <c r="E177" s="89" t="s">
        <v>15</v>
      </c>
      <c r="F177" s="7">
        <f>F175+F167+F142</f>
        <v>67</v>
      </c>
      <c r="G177" s="3"/>
      <c r="H177" s="7">
        <f>H175+H167+H142</f>
        <v>0</v>
      </c>
      <c r="J177" s="7">
        <f>J175+J167+J142</f>
        <v>0</v>
      </c>
      <c r="L177" s="7">
        <f>L175+L167+L142</f>
        <v>0</v>
      </c>
      <c r="N177" s="7">
        <f>N175+N167+N142</f>
        <v>0</v>
      </c>
      <c r="O177" s="3"/>
      <c r="P177" s="7">
        <f>P175+P167+P142</f>
        <v>0</v>
      </c>
      <c r="R177" s="7">
        <f>R175+R167+R142</f>
        <v>0</v>
      </c>
      <c r="S177" s="3"/>
    </row>
    <row r="178" spans="1:23" ht="12.75" customHeight="1" x14ac:dyDescent="0.2">
      <c r="C178" s="1"/>
      <c r="D178" s="82"/>
      <c r="F178" s="1"/>
      <c r="G178" s="3"/>
      <c r="O178" s="3"/>
      <c r="S178" s="3"/>
    </row>
    <row r="179" spans="1:23" ht="12.75" customHeight="1" x14ac:dyDescent="0.2">
      <c r="A179" s="6"/>
      <c r="B179" s="6"/>
      <c r="D179" s="82"/>
      <c r="E179" s="12" t="s">
        <v>8</v>
      </c>
      <c r="F179" s="3"/>
      <c r="G179" s="3"/>
      <c r="N179" s="3"/>
      <c r="O179" s="3"/>
      <c r="R179" s="3"/>
      <c r="S179" s="3"/>
    </row>
    <row r="180" spans="1:23" ht="12.75" customHeight="1" x14ac:dyDescent="0.2">
      <c r="A180" s="6"/>
      <c r="B180" s="6"/>
      <c r="D180" s="82"/>
      <c r="E180" s="12"/>
      <c r="F180" s="3"/>
      <c r="G180" s="3"/>
      <c r="N180" s="3"/>
      <c r="O180" s="3"/>
      <c r="R180" s="3"/>
      <c r="S180" s="3"/>
    </row>
    <row r="181" spans="1:23" ht="12.75" customHeight="1" x14ac:dyDescent="0.2">
      <c r="A181" s="6"/>
      <c r="B181" s="6"/>
      <c r="D181" s="82"/>
      <c r="E181" s="11" t="s">
        <v>5</v>
      </c>
      <c r="F181" s="3"/>
      <c r="G181" s="3"/>
      <c r="N181" s="3"/>
      <c r="O181" s="3"/>
      <c r="R181" s="3"/>
      <c r="S181" s="3"/>
    </row>
    <row r="182" spans="1:23" ht="12.75" customHeight="1" x14ac:dyDescent="0.2">
      <c r="A182" s="6"/>
      <c r="B182" s="6"/>
      <c r="D182" s="82"/>
      <c r="E182" s="11" t="s">
        <v>14</v>
      </c>
      <c r="F182" s="3"/>
      <c r="G182" s="3"/>
      <c r="N182" s="3"/>
      <c r="O182" s="3"/>
      <c r="R182" s="3"/>
      <c r="S182" s="3"/>
      <c r="U182" s="3"/>
    </row>
    <row r="183" spans="1:23" ht="12.75" customHeight="1" x14ac:dyDescent="0.2">
      <c r="A183" s="6"/>
      <c r="B183" s="6"/>
      <c r="C183" s="70">
        <v>76</v>
      </c>
      <c r="D183" s="82"/>
      <c r="E183" s="73" t="s">
        <v>13</v>
      </c>
      <c r="F183" s="74">
        <v>1</v>
      </c>
      <c r="G183" s="74">
        <v>97848.315713517994</v>
      </c>
      <c r="M183" s="3">
        <f t="shared" ref="M183:M184" si="34">G183*(1+$T$8)</f>
        <v>99707.433712074824</v>
      </c>
      <c r="N183" s="3"/>
      <c r="O183" s="3">
        <f t="shared" ref="O183:O184" si="35">M183*(1+$T$8)</f>
        <v>101601.87495260424</v>
      </c>
      <c r="R183" s="3"/>
      <c r="S183" s="3"/>
    </row>
    <row r="184" spans="1:23" ht="12.75" customHeight="1" x14ac:dyDescent="0.2">
      <c r="A184" s="6"/>
      <c r="B184" s="6"/>
      <c r="C184" s="70">
        <v>77</v>
      </c>
      <c r="D184" s="82"/>
      <c r="E184" s="71" t="s">
        <v>12</v>
      </c>
      <c r="F184" s="75">
        <v>1</v>
      </c>
      <c r="G184" s="74">
        <v>93288.716278481385</v>
      </c>
      <c r="L184" s="10"/>
      <c r="M184" s="3">
        <f t="shared" si="34"/>
        <v>95061.20188777252</v>
      </c>
      <c r="N184" s="3"/>
      <c r="O184" s="3">
        <f t="shared" si="35"/>
        <v>96867.364723640188</v>
      </c>
      <c r="P184" s="10"/>
      <c r="R184" s="3"/>
      <c r="S184" s="3"/>
    </row>
    <row r="185" spans="1:23" ht="12.75" customHeight="1" x14ac:dyDescent="0.2">
      <c r="A185" s="6"/>
      <c r="B185" s="6"/>
      <c r="C185" s="70"/>
      <c r="D185" s="82"/>
      <c r="E185" s="72" t="s">
        <v>2</v>
      </c>
      <c r="F185" s="7">
        <f>SUM(F183:F184)</f>
        <v>2</v>
      </c>
      <c r="G185" s="3"/>
      <c r="H185" s="7">
        <f>SUM(H183:H184)</f>
        <v>0</v>
      </c>
      <c r="J185" s="7">
        <f>SUM(J183:J184)</f>
        <v>0</v>
      </c>
      <c r="L185" s="3">
        <f>SUM(L183:L184)</f>
        <v>0</v>
      </c>
      <c r="N185" s="7">
        <f>SUM(N183:N184)</f>
        <v>0</v>
      </c>
      <c r="O185" s="3"/>
      <c r="P185" s="3">
        <f>SUM(P183:P184)</f>
        <v>0</v>
      </c>
      <c r="R185" s="7">
        <f>SUM(R183:R184)</f>
        <v>0</v>
      </c>
      <c r="S185" s="3"/>
    </row>
    <row r="186" spans="1:23" ht="12.75" customHeight="1" x14ac:dyDescent="0.2">
      <c r="C186" s="1"/>
      <c r="D186" s="82"/>
      <c r="F186" s="1"/>
      <c r="G186" s="3"/>
      <c r="O186" s="3"/>
      <c r="S186" s="3"/>
    </row>
    <row r="187" spans="1:23" ht="12.75" customHeight="1" x14ac:dyDescent="0.2">
      <c r="B187" s="6"/>
      <c r="C187" s="81"/>
      <c r="D187" s="82"/>
      <c r="E187" s="73" t="s">
        <v>5</v>
      </c>
      <c r="F187" s="1"/>
      <c r="G187" s="3"/>
      <c r="N187" s="1"/>
      <c r="O187" s="1"/>
      <c r="R187" s="1"/>
      <c r="S187" s="1"/>
    </row>
    <row r="188" spans="1:23" ht="12.75" customHeight="1" x14ac:dyDescent="0.2">
      <c r="C188" s="1"/>
      <c r="D188" s="82"/>
      <c r="E188" s="107" t="s">
        <v>69</v>
      </c>
      <c r="F188" s="1"/>
      <c r="G188" s="3"/>
      <c r="N188" s="1"/>
      <c r="O188" s="1"/>
      <c r="R188" s="1"/>
      <c r="S188" s="1"/>
    </row>
    <row r="189" spans="1:23" ht="12.75" customHeight="1" x14ac:dyDescent="0.2">
      <c r="A189" s="6"/>
      <c r="B189" s="6"/>
      <c r="C189" s="5">
        <v>78</v>
      </c>
      <c r="D189" s="11"/>
      <c r="E189" s="118" t="s">
        <v>188</v>
      </c>
      <c r="F189" s="3">
        <v>3</v>
      </c>
      <c r="G189" s="3"/>
      <c r="H189" s="3"/>
      <c r="J189" s="3"/>
      <c r="N189" s="3"/>
      <c r="R189" s="3"/>
      <c r="T189" s="3"/>
      <c r="U189" s="2"/>
      <c r="V189" s="3"/>
      <c r="W189" s="2"/>
    </row>
    <row r="190" spans="1:23" ht="12.75" customHeight="1" x14ac:dyDescent="0.2">
      <c r="A190" s="6"/>
      <c r="B190" s="6" t="s">
        <v>189</v>
      </c>
      <c r="C190" s="117"/>
      <c r="D190" s="11"/>
      <c r="E190" s="118" t="s">
        <v>190</v>
      </c>
      <c r="F190" s="3"/>
      <c r="G190" s="3" t="s">
        <v>96</v>
      </c>
      <c r="H190" s="3"/>
      <c r="J190" s="3"/>
      <c r="M190" s="2" t="str">
        <f t="shared" ref="M190:M197" si="36">G190</f>
        <v>GRADE C115</v>
      </c>
      <c r="N190" s="3"/>
      <c r="O190" s="2" t="str">
        <f t="shared" ref="O190:O197" si="37">M190</f>
        <v>GRADE C115</v>
      </c>
      <c r="Q190" s="2"/>
      <c r="R190" s="3"/>
      <c r="S190" s="3"/>
      <c r="T190" s="2"/>
      <c r="V190" s="2"/>
    </row>
    <row r="191" spans="1:23" ht="12.75" customHeight="1" x14ac:dyDescent="0.2">
      <c r="A191" s="6"/>
      <c r="B191" s="6" t="s">
        <v>191</v>
      </c>
      <c r="C191" s="117"/>
      <c r="D191" s="11"/>
      <c r="E191" s="118" t="s">
        <v>192</v>
      </c>
      <c r="F191" s="3"/>
      <c r="G191" s="3" t="s">
        <v>96</v>
      </c>
      <c r="H191" s="3"/>
      <c r="J191" s="3"/>
      <c r="M191" s="2" t="str">
        <f t="shared" si="36"/>
        <v>GRADE C115</v>
      </c>
      <c r="N191" s="3"/>
      <c r="O191" s="2" t="str">
        <f t="shared" si="37"/>
        <v>GRADE C115</v>
      </c>
      <c r="Q191" s="2"/>
      <c r="R191" s="3"/>
      <c r="S191" s="3"/>
      <c r="T191" s="2"/>
      <c r="V191" s="2"/>
    </row>
    <row r="192" spans="1:23" ht="12.75" customHeight="1" x14ac:dyDescent="0.2">
      <c r="A192" s="6"/>
      <c r="B192" s="6" t="s">
        <v>193</v>
      </c>
      <c r="C192" s="117"/>
      <c r="D192" s="11"/>
      <c r="E192" s="118" t="s">
        <v>194</v>
      </c>
      <c r="F192" s="3"/>
      <c r="G192" s="3" t="s">
        <v>112</v>
      </c>
      <c r="H192" s="3"/>
      <c r="J192" s="3"/>
      <c r="M192" s="2" t="str">
        <f t="shared" si="36"/>
        <v>GRADE C113</v>
      </c>
      <c r="N192" s="3"/>
      <c r="O192" s="2" t="str">
        <f t="shared" si="37"/>
        <v>GRADE C113</v>
      </c>
      <c r="Q192" s="2"/>
      <c r="R192" s="3"/>
      <c r="S192" s="3"/>
      <c r="T192" s="2"/>
      <c r="V192" s="2"/>
    </row>
    <row r="193" spans="1:22" s="114" customFormat="1" ht="12.75" customHeight="1" x14ac:dyDescent="0.2">
      <c r="A193" s="109"/>
      <c r="B193" s="109" t="s">
        <v>154</v>
      </c>
      <c r="C193" s="115"/>
      <c r="D193" s="111"/>
      <c r="E193" s="116" t="s">
        <v>113</v>
      </c>
      <c r="F193" s="112"/>
      <c r="G193" s="112" t="s">
        <v>114</v>
      </c>
      <c r="H193" s="112"/>
      <c r="I193" s="112"/>
      <c r="J193" s="112"/>
      <c r="K193" s="112"/>
      <c r="L193" s="112"/>
      <c r="M193" s="112" t="str">
        <f t="shared" si="36"/>
        <v>GRADE C112</v>
      </c>
      <c r="N193" s="113"/>
      <c r="O193" s="112" t="str">
        <f t="shared" si="37"/>
        <v>GRADE C112</v>
      </c>
      <c r="P193" s="112"/>
      <c r="Q193" s="112"/>
      <c r="R193" s="113"/>
      <c r="S193" s="113"/>
    </row>
    <row r="194" spans="1:22" ht="12.75" customHeight="1" x14ac:dyDescent="0.2">
      <c r="A194" s="6"/>
      <c r="B194" s="6" t="s">
        <v>195</v>
      </c>
      <c r="C194" s="117"/>
      <c r="D194" s="11"/>
      <c r="E194" s="118" t="s">
        <v>196</v>
      </c>
      <c r="F194" s="3"/>
      <c r="G194" s="3" t="s">
        <v>114</v>
      </c>
      <c r="H194" s="3"/>
      <c r="J194" s="3"/>
      <c r="M194" s="2" t="str">
        <f t="shared" si="36"/>
        <v>GRADE C112</v>
      </c>
      <c r="N194" s="3"/>
      <c r="O194" s="2" t="str">
        <f t="shared" si="37"/>
        <v>GRADE C112</v>
      </c>
      <c r="Q194" s="2"/>
      <c r="R194" s="3"/>
      <c r="S194" s="3"/>
      <c r="T194" s="2"/>
      <c r="V194" s="2"/>
    </row>
    <row r="195" spans="1:22" s="114" customFormat="1" ht="12.75" customHeight="1" x14ac:dyDescent="0.2">
      <c r="A195" s="109"/>
      <c r="B195" s="109" t="s">
        <v>130</v>
      </c>
      <c r="C195" s="115"/>
      <c r="D195" s="111"/>
      <c r="E195" s="116" t="s">
        <v>131</v>
      </c>
      <c r="F195" s="112"/>
      <c r="G195" s="112" t="s">
        <v>127</v>
      </c>
      <c r="H195" s="112"/>
      <c r="I195" s="112"/>
      <c r="J195" s="112"/>
      <c r="K195" s="112"/>
      <c r="L195" s="112"/>
      <c r="M195" s="112" t="str">
        <f t="shared" si="36"/>
        <v>GRADE C109</v>
      </c>
      <c r="N195" s="113"/>
      <c r="O195" s="112" t="str">
        <f t="shared" si="37"/>
        <v>GRADE C109</v>
      </c>
      <c r="P195" s="112"/>
      <c r="Q195" s="112"/>
      <c r="R195" s="113"/>
      <c r="S195" s="113"/>
    </row>
    <row r="196" spans="1:22" ht="12.75" customHeight="1" x14ac:dyDescent="0.2">
      <c r="A196" s="6"/>
      <c r="B196" s="6" t="s">
        <v>197</v>
      </c>
      <c r="C196" s="117"/>
      <c r="D196" s="11"/>
      <c r="E196" s="118" t="s">
        <v>198</v>
      </c>
      <c r="F196" s="3"/>
      <c r="G196" s="3" t="s">
        <v>127</v>
      </c>
      <c r="H196" s="3"/>
      <c r="J196" s="3"/>
      <c r="M196" s="2" t="str">
        <f t="shared" si="36"/>
        <v>GRADE C109</v>
      </c>
      <c r="N196" s="3"/>
      <c r="O196" s="2" t="str">
        <f t="shared" si="37"/>
        <v>GRADE C109</v>
      </c>
      <c r="Q196" s="2"/>
      <c r="R196" s="3"/>
      <c r="S196" s="3"/>
      <c r="T196" s="2"/>
      <c r="V196" s="2"/>
    </row>
    <row r="197" spans="1:22" s="114" customFormat="1" ht="12.75" customHeight="1" x14ac:dyDescent="0.2">
      <c r="A197" s="109"/>
      <c r="B197" s="109" t="s">
        <v>135</v>
      </c>
      <c r="C197" s="115"/>
      <c r="D197" s="111"/>
      <c r="E197" s="116" t="s">
        <v>136</v>
      </c>
      <c r="F197" s="112"/>
      <c r="G197" s="112" t="s">
        <v>137</v>
      </c>
      <c r="H197" s="112"/>
      <c r="I197" s="112"/>
      <c r="J197" s="112"/>
      <c r="K197" s="112"/>
      <c r="L197" s="112"/>
      <c r="M197" s="112" t="str">
        <f t="shared" si="36"/>
        <v>GRADE C106</v>
      </c>
      <c r="N197" s="113"/>
      <c r="O197" s="112" t="str">
        <f t="shared" si="37"/>
        <v>GRADE C106</v>
      </c>
      <c r="P197" s="112"/>
      <c r="Q197" s="112"/>
      <c r="R197" s="113"/>
      <c r="S197" s="113"/>
    </row>
    <row r="198" spans="1:22" s="114" customFormat="1" ht="12.75" customHeight="1" x14ac:dyDescent="0.2">
      <c r="A198" s="109"/>
      <c r="B198" s="109" t="s">
        <v>203</v>
      </c>
      <c r="C198" s="111"/>
      <c r="D198" s="111"/>
      <c r="E198" s="111" t="s">
        <v>204</v>
      </c>
      <c r="F198" s="112"/>
      <c r="G198" s="112" t="s">
        <v>120</v>
      </c>
      <c r="H198" s="112"/>
      <c r="I198" s="112"/>
      <c r="J198" s="112"/>
      <c r="K198" s="112"/>
      <c r="L198" s="112"/>
      <c r="M198" s="112" t="s">
        <v>120</v>
      </c>
      <c r="N198" s="113"/>
      <c r="O198" s="112" t="s">
        <v>120</v>
      </c>
      <c r="P198" s="112"/>
      <c r="Q198" s="112"/>
      <c r="R198" s="113"/>
      <c r="S198" s="113"/>
    </row>
    <row r="199" spans="1:22" ht="12.75" customHeight="1" x14ac:dyDescent="0.2">
      <c r="B199" s="2" t="s">
        <v>132</v>
      </c>
      <c r="C199" s="81">
        <v>79</v>
      </c>
      <c r="D199" s="82"/>
      <c r="E199" s="107" t="s">
        <v>133</v>
      </c>
      <c r="F199" s="2">
        <v>1</v>
      </c>
      <c r="G199" s="3" t="s">
        <v>134</v>
      </c>
      <c r="M199" s="3" t="str">
        <f t="shared" ref="M199" si="38">G199</f>
        <v>GRADE C108</v>
      </c>
      <c r="N199" s="1"/>
      <c r="O199" s="3" t="str">
        <f t="shared" ref="O199" si="39">M199</f>
        <v>GRADE C108</v>
      </c>
      <c r="R199" s="1"/>
      <c r="S199" s="1"/>
    </row>
    <row r="200" spans="1:22" ht="12.75" customHeight="1" x14ac:dyDescent="0.2">
      <c r="C200" s="1"/>
      <c r="D200" s="82"/>
      <c r="E200" s="84" t="s">
        <v>2</v>
      </c>
      <c r="F200" s="7">
        <f>SUM(F189:F199)</f>
        <v>4</v>
      </c>
      <c r="G200" s="3"/>
      <c r="H200" s="106">
        <f>SUM(H189:H199)</f>
        <v>0</v>
      </c>
      <c r="J200" s="106">
        <f>SUM(J189:J199)</f>
        <v>0</v>
      </c>
      <c r="L200" s="106">
        <f>SUM(L189:L199)</f>
        <v>0</v>
      </c>
      <c r="N200" s="106">
        <f>SUM(N189:N199)</f>
        <v>0</v>
      </c>
      <c r="O200" s="1"/>
      <c r="P200" s="106">
        <f>SUM(P189:P199)</f>
        <v>0</v>
      </c>
      <c r="R200" s="106">
        <f>SUM(R189:R199)</f>
        <v>0</v>
      </c>
      <c r="S200" s="1"/>
    </row>
    <row r="201" spans="1:22" ht="12.75" customHeight="1" x14ac:dyDescent="0.2">
      <c r="C201" s="1"/>
      <c r="D201" s="82"/>
      <c r="F201" s="1"/>
      <c r="G201" s="3"/>
      <c r="N201" s="1"/>
      <c r="O201" s="1"/>
      <c r="R201" s="1"/>
      <c r="S201" s="1"/>
    </row>
    <row r="202" spans="1:22" ht="12.75" customHeight="1" x14ac:dyDescent="0.2">
      <c r="A202" s="6"/>
      <c r="B202" s="6"/>
      <c r="C202" s="11"/>
      <c r="D202" s="82"/>
      <c r="E202" s="11" t="s">
        <v>5</v>
      </c>
      <c r="F202" s="3"/>
      <c r="G202" s="3"/>
      <c r="N202" s="3"/>
      <c r="O202" s="3"/>
      <c r="R202" s="3"/>
      <c r="S202" s="3"/>
    </row>
    <row r="203" spans="1:22" ht="12.75" customHeight="1" x14ac:dyDescent="0.2">
      <c r="A203" s="6"/>
      <c r="B203" s="6"/>
      <c r="C203" s="11"/>
      <c r="D203" s="82"/>
      <c r="E203" s="11" t="s">
        <v>11</v>
      </c>
      <c r="F203" s="3"/>
      <c r="G203" s="3"/>
      <c r="N203" s="3"/>
      <c r="O203" s="3"/>
      <c r="R203" s="3"/>
      <c r="S203" s="3"/>
    </row>
    <row r="204" spans="1:22" ht="12.75" customHeight="1" x14ac:dyDescent="0.2">
      <c r="A204" s="6"/>
      <c r="B204" s="6"/>
      <c r="C204" s="76">
        <v>80</v>
      </c>
      <c r="D204" s="82"/>
      <c r="E204" s="77" t="s">
        <v>10</v>
      </c>
      <c r="F204" s="80">
        <v>7</v>
      </c>
      <c r="G204" s="79">
        <v>90769.967124014642</v>
      </c>
      <c r="M204" s="3">
        <f t="shared" ref="M204:M205" si="40">G204*(1+$T$8)</f>
        <v>92494.596499370906</v>
      </c>
      <c r="N204" s="3"/>
      <c r="O204" s="3">
        <f t="shared" ref="O204:O205" si="41">M204*(1+$T$8)</f>
        <v>94251.993832858949</v>
      </c>
      <c r="R204" s="3"/>
      <c r="S204" s="3"/>
    </row>
    <row r="205" spans="1:22" ht="12.75" customHeight="1" x14ac:dyDescent="0.2">
      <c r="A205" s="6"/>
      <c r="B205" s="6"/>
      <c r="C205" s="76">
        <v>81</v>
      </c>
      <c r="D205" s="82"/>
      <c r="E205" s="83" t="s">
        <v>9</v>
      </c>
      <c r="F205" s="86">
        <v>12</v>
      </c>
      <c r="G205" s="85">
        <v>45682.614352241013</v>
      </c>
      <c r="L205" s="10"/>
      <c r="M205" s="3">
        <f t="shared" si="40"/>
        <v>46550.584024933589</v>
      </c>
      <c r="N205" s="3"/>
      <c r="O205" s="3">
        <f t="shared" si="41"/>
        <v>47435.045121407325</v>
      </c>
      <c r="P205" s="10"/>
      <c r="R205" s="3"/>
      <c r="S205" s="3"/>
    </row>
    <row r="206" spans="1:22" ht="12.75" customHeight="1" x14ac:dyDescent="0.2">
      <c r="A206" s="6"/>
      <c r="B206" s="6"/>
      <c r="C206" s="76"/>
      <c r="D206" s="82"/>
      <c r="E206" s="78" t="s">
        <v>2</v>
      </c>
      <c r="F206" s="7">
        <f>SUM(F204:F205)</f>
        <v>19</v>
      </c>
      <c r="G206" s="3"/>
      <c r="H206" s="7">
        <f>SUM(H204:H205)</f>
        <v>0</v>
      </c>
      <c r="J206" s="7">
        <f>SUM(J204:J205)</f>
        <v>0</v>
      </c>
      <c r="L206" s="3">
        <f>SUM(L204:L205)</f>
        <v>0</v>
      </c>
      <c r="N206" s="7">
        <f>SUM(N204:N205)</f>
        <v>0</v>
      </c>
      <c r="O206" s="3"/>
      <c r="P206" s="3">
        <f>SUM(P204:P205)</f>
        <v>0</v>
      </c>
      <c r="R206" s="7">
        <f>SUM(R204:R205)</f>
        <v>0</v>
      </c>
      <c r="S206" s="3"/>
    </row>
    <row r="207" spans="1:22" ht="12.75" customHeight="1" x14ac:dyDescent="0.2">
      <c r="A207" s="6"/>
      <c r="B207" s="6"/>
      <c r="D207" s="82"/>
      <c r="E207" s="11"/>
      <c r="F207" s="3"/>
      <c r="G207" s="3"/>
      <c r="N207" s="3"/>
      <c r="O207" s="3"/>
      <c r="R207" s="3"/>
      <c r="S207" s="3"/>
    </row>
    <row r="208" spans="1:22" ht="12.75" customHeight="1" x14ac:dyDescent="0.2">
      <c r="A208" s="6"/>
      <c r="B208" s="6"/>
      <c r="C208" s="11"/>
      <c r="D208" s="82"/>
      <c r="E208" s="12" t="s">
        <v>8</v>
      </c>
      <c r="F208" s="3"/>
      <c r="G208" s="3"/>
      <c r="N208" s="3"/>
      <c r="O208" s="3"/>
      <c r="R208" s="3"/>
      <c r="S208" s="3"/>
    </row>
    <row r="209" spans="1:19" ht="12.75" customHeight="1" x14ac:dyDescent="0.2">
      <c r="A209" s="6"/>
      <c r="B209" s="6"/>
      <c r="C209" s="11"/>
      <c r="D209" s="82"/>
      <c r="E209" s="12" t="s">
        <v>7</v>
      </c>
      <c r="F209" s="3"/>
      <c r="G209" s="3"/>
      <c r="N209" s="3"/>
      <c r="O209" s="3"/>
      <c r="R209" s="3"/>
      <c r="S209" s="3"/>
    </row>
    <row r="210" spans="1:19" ht="12.75" customHeight="1" x14ac:dyDescent="0.2">
      <c r="A210" s="6"/>
      <c r="B210" s="6"/>
      <c r="C210" s="11"/>
      <c r="D210" s="82"/>
      <c r="E210" s="12"/>
      <c r="F210" s="3"/>
      <c r="G210" s="3"/>
      <c r="N210" s="3"/>
      <c r="O210" s="3"/>
      <c r="R210" s="3"/>
      <c r="S210" s="3"/>
    </row>
    <row r="211" spans="1:19" ht="12.75" customHeight="1" x14ac:dyDescent="0.2">
      <c r="A211" s="6"/>
      <c r="B211" s="6"/>
      <c r="C211" s="11"/>
      <c r="D211" s="82"/>
      <c r="E211" s="11" t="s">
        <v>6</v>
      </c>
      <c r="F211" s="3"/>
      <c r="G211" s="3"/>
      <c r="N211" s="3"/>
      <c r="O211" s="3"/>
      <c r="R211" s="3"/>
      <c r="S211" s="3"/>
    </row>
    <row r="212" spans="1:19" ht="12.75" customHeight="1" x14ac:dyDescent="0.2">
      <c r="A212" s="6"/>
      <c r="B212" s="6"/>
      <c r="C212" s="11"/>
      <c r="D212" s="82"/>
      <c r="E212" s="11" t="s">
        <v>5</v>
      </c>
      <c r="F212" s="3"/>
      <c r="G212" s="3"/>
      <c r="N212" s="3"/>
      <c r="O212" s="3"/>
      <c r="R212" s="3"/>
      <c r="S212" s="3"/>
    </row>
    <row r="213" spans="1:19" ht="12.75" customHeight="1" x14ac:dyDescent="0.2">
      <c r="A213" s="6"/>
      <c r="B213" s="6"/>
      <c r="C213" s="11"/>
      <c r="D213" s="82"/>
      <c r="E213" s="11" t="s">
        <v>4</v>
      </c>
      <c r="F213" s="3"/>
      <c r="G213" s="3"/>
      <c r="N213" s="3"/>
      <c r="O213" s="3"/>
      <c r="R213" s="3"/>
      <c r="S213" s="3"/>
    </row>
    <row r="214" spans="1:19" ht="12.75" customHeight="1" x14ac:dyDescent="0.2">
      <c r="A214" s="6"/>
      <c r="B214" s="6"/>
      <c r="C214" s="81">
        <v>82</v>
      </c>
      <c r="D214" s="82"/>
      <c r="E214" s="83" t="s">
        <v>3</v>
      </c>
      <c r="F214" s="86">
        <v>1</v>
      </c>
      <c r="G214" s="85">
        <v>57577.047565571229</v>
      </c>
      <c r="L214" s="10"/>
      <c r="M214" s="3">
        <f t="shared" ref="M214" si="42">G214*(1+$T$8)</f>
        <v>58671.011469317076</v>
      </c>
      <c r="N214" s="3"/>
      <c r="O214" s="3">
        <f t="shared" ref="O214" si="43">M214*(1+$T$8)</f>
        <v>59785.760687234098</v>
      </c>
      <c r="P214" s="10"/>
      <c r="R214" s="3"/>
      <c r="S214" s="3"/>
    </row>
    <row r="215" spans="1:19" ht="12.75" customHeight="1" x14ac:dyDescent="0.2">
      <c r="C215" s="81"/>
      <c r="D215" s="82"/>
      <c r="E215" s="84" t="s">
        <v>2</v>
      </c>
      <c r="F215" s="7">
        <f>SUM(F214)</f>
        <v>1</v>
      </c>
      <c r="G215" s="3"/>
      <c r="H215" s="7">
        <f>SUM(H214)</f>
        <v>0</v>
      </c>
      <c r="J215" s="7">
        <f>SUM(J214)</f>
        <v>0</v>
      </c>
      <c r="L215" s="3">
        <f>SUM(L214)</f>
        <v>0</v>
      </c>
      <c r="N215" s="7">
        <f>SUM(N214)</f>
        <v>0</v>
      </c>
      <c r="P215" s="3">
        <f>SUM(P214)</f>
        <v>0</v>
      </c>
      <c r="R215" s="7">
        <f>SUM(R214)</f>
        <v>0</v>
      </c>
    </row>
    <row r="216" spans="1:19" ht="12.75" customHeight="1" x14ac:dyDescent="0.2">
      <c r="D216" s="82"/>
      <c r="E216" s="8"/>
      <c r="F216" s="3"/>
      <c r="G216" s="3"/>
      <c r="H216" s="3"/>
      <c r="J216" s="3"/>
      <c r="L216" s="10"/>
      <c r="N216" s="3"/>
      <c r="P216" s="10"/>
      <c r="R216" s="3"/>
    </row>
    <row r="217" spans="1:19" ht="12.75" customHeight="1" x14ac:dyDescent="0.2">
      <c r="D217" s="82"/>
      <c r="E217" s="89" t="s">
        <v>1</v>
      </c>
      <c r="F217" s="7">
        <f>F215+F206+F200+F185</f>
        <v>26</v>
      </c>
      <c r="G217" s="3"/>
      <c r="H217" s="7">
        <f>H215+H206+H200+H185</f>
        <v>0</v>
      </c>
      <c r="J217" s="7">
        <f>J215+J206+J200+J185</f>
        <v>0</v>
      </c>
      <c r="L217" s="7">
        <f>L215+L206+L200+L185</f>
        <v>0</v>
      </c>
      <c r="N217" s="7">
        <f>N215+N206+N200+N185</f>
        <v>0</v>
      </c>
      <c r="O217" s="3"/>
      <c r="P217" s="7">
        <f>P215+P206+P200+P185</f>
        <v>0</v>
      </c>
      <c r="R217" s="7">
        <f>R215+R206+R200+R185</f>
        <v>0</v>
      </c>
      <c r="S217" s="3"/>
    </row>
    <row r="218" spans="1:19" ht="12.75" customHeight="1" x14ac:dyDescent="0.2">
      <c r="D218" s="82"/>
      <c r="G218" s="6"/>
      <c r="L218" s="10"/>
      <c r="O218" s="3"/>
      <c r="P218" s="10"/>
      <c r="S218" s="3"/>
    </row>
    <row r="219" spans="1:19" ht="12.75" customHeight="1" x14ac:dyDescent="0.2">
      <c r="D219" s="82"/>
      <c r="E219" s="1" t="s">
        <v>0</v>
      </c>
      <c r="F219" s="7">
        <f>F217+F177+F134</f>
        <v>332</v>
      </c>
      <c r="G219" s="3"/>
      <c r="H219" s="7">
        <f>H217+H177+H134</f>
        <v>0</v>
      </c>
      <c r="J219" s="7">
        <f>J217+J177+J134</f>
        <v>0</v>
      </c>
      <c r="L219" s="7">
        <f>L217+L177+L134</f>
        <v>0</v>
      </c>
      <c r="N219" s="7">
        <f>N217+N177+N134</f>
        <v>0</v>
      </c>
      <c r="O219" s="3"/>
      <c r="P219" s="7">
        <f>P217+P177+P134</f>
        <v>0</v>
      </c>
      <c r="R219" s="7">
        <f>R217+R177+R134</f>
        <v>0</v>
      </c>
      <c r="S219" s="3"/>
    </row>
    <row r="220" spans="1:19" ht="12.75" customHeight="1" x14ac:dyDescent="0.2">
      <c r="C220" s="1"/>
      <c r="D220" s="1"/>
      <c r="F220" s="1"/>
      <c r="G220" s="3"/>
      <c r="O220" s="3"/>
      <c r="S220" s="3"/>
    </row>
    <row r="221" spans="1:19" ht="12.75" customHeight="1" x14ac:dyDescent="0.2">
      <c r="C221" s="1"/>
      <c r="D221" s="1"/>
      <c r="F221" s="1"/>
      <c r="G221" s="3"/>
      <c r="O221" s="3"/>
      <c r="S221" s="3"/>
    </row>
    <row r="222" spans="1:19" ht="12.75" customHeight="1" x14ac:dyDescent="0.2">
      <c r="C222" s="1"/>
      <c r="D222" s="1"/>
      <c r="F222" s="1"/>
      <c r="G222" s="3"/>
      <c r="O222" s="3"/>
      <c r="S222" s="3"/>
    </row>
    <row r="223" spans="1:19" ht="12.75" customHeight="1" x14ac:dyDescent="0.2">
      <c r="C223" s="1"/>
      <c r="D223" s="1"/>
      <c r="F223" s="1"/>
      <c r="G223" s="3"/>
      <c r="O223" s="3"/>
      <c r="S223" s="3"/>
    </row>
    <row r="249" spans="1:19" ht="12.75" customHeight="1" x14ac:dyDescent="0.2">
      <c r="A249" s="6"/>
      <c r="B249" s="6"/>
      <c r="D249" s="11"/>
      <c r="E249" s="9"/>
      <c r="F249" s="3"/>
      <c r="G249" s="3"/>
      <c r="H249" s="3"/>
      <c r="J249" s="3"/>
      <c r="N249" s="3"/>
      <c r="O249" s="3"/>
      <c r="R249" s="3"/>
      <c r="S249" s="3"/>
    </row>
    <row r="250" spans="1:19" ht="12.75" customHeight="1" x14ac:dyDescent="0.2">
      <c r="A250" s="6"/>
      <c r="B250" s="6"/>
      <c r="D250" s="11"/>
      <c r="E250" s="8"/>
      <c r="F250" s="3"/>
      <c r="G250" s="3"/>
      <c r="N250" s="3"/>
      <c r="O250" s="3"/>
      <c r="R250" s="3"/>
      <c r="S250" s="3"/>
    </row>
    <row r="251" spans="1:19" ht="12.75" customHeight="1" x14ac:dyDescent="0.2">
      <c r="A251" s="6"/>
      <c r="B251" s="6"/>
      <c r="D251" s="11"/>
      <c r="E251" s="11"/>
      <c r="F251" s="3"/>
      <c r="G251" s="3"/>
      <c r="N251" s="3"/>
      <c r="O251" s="3"/>
      <c r="R251" s="3"/>
      <c r="S251" s="3"/>
    </row>
    <row r="252" spans="1:19" ht="12.75" customHeight="1" x14ac:dyDescent="0.2">
      <c r="C252" s="1"/>
      <c r="D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2">
      <c r="C253" s="1"/>
      <c r="D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2">
      <c r="C254" s="1"/>
      <c r="D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2">
      <c r="C255" s="1"/>
      <c r="D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2">
      <c r="C256" s="1"/>
      <c r="D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2">
      <c r="C257" s="1"/>
      <c r="D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2">
      <c r="C258" s="1"/>
      <c r="D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2">
      <c r="A259" s="6"/>
      <c r="B259" s="6"/>
      <c r="D259" s="11"/>
      <c r="E259" s="11"/>
      <c r="F259" s="6"/>
      <c r="G259" s="3"/>
      <c r="H259" s="6"/>
      <c r="J259" s="6"/>
      <c r="N259" s="6"/>
      <c r="O259" s="3"/>
      <c r="R259" s="6"/>
      <c r="S259" s="3"/>
    </row>
    <row r="269" spans="1:19" ht="12.75" customHeight="1" x14ac:dyDescent="0.2">
      <c r="A269" s="6"/>
      <c r="B269" s="6"/>
      <c r="D269" s="11"/>
      <c r="E269" s="11"/>
      <c r="F269" s="3"/>
      <c r="G269" s="3"/>
      <c r="N269" s="3"/>
      <c r="O269" s="3"/>
      <c r="R269" s="3"/>
      <c r="S269" s="3"/>
    </row>
    <row r="270" spans="1:19" ht="12.75" customHeight="1" x14ac:dyDescent="0.2">
      <c r="A270" s="6"/>
      <c r="B270" s="6"/>
      <c r="D270" s="11"/>
      <c r="E270" s="11"/>
      <c r="F270" s="3"/>
      <c r="G270" s="3"/>
      <c r="N270" s="3"/>
      <c r="O270" s="3"/>
      <c r="R270" s="3"/>
      <c r="S270" s="3"/>
    </row>
    <row r="271" spans="1:19" ht="12.75" customHeight="1" x14ac:dyDescent="0.2">
      <c r="C271" s="1"/>
      <c r="D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2">
      <c r="C272" s="1"/>
      <c r="D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2">
      <c r="C273" s="1"/>
      <c r="D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2">
      <c r="C274" s="1"/>
      <c r="D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2">
      <c r="C275" s="1"/>
      <c r="D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2">
      <c r="C276" s="1"/>
      <c r="D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2">
      <c r="C277" s="1"/>
      <c r="D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2">
      <c r="A278" s="6"/>
      <c r="B278" s="6"/>
      <c r="D278" s="11"/>
      <c r="E278" s="11"/>
      <c r="F278" s="6"/>
      <c r="G278" s="3"/>
      <c r="H278" s="6"/>
      <c r="J278" s="6"/>
      <c r="N278" s="6"/>
      <c r="O278" s="3"/>
      <c r="R278" s="6"/>
      <c r="S278" s="3"/>
    </row>
    <row r="279" spans="1:19" ht="12.75" customHeight="1" x14ac:dyDescent="0.2">
      <c r="C279" s="1"/>
      <c r="D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2">
      <c r="C280" s="1"/>
      <c r="D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2">
      <c r="C281" s="1"/>
      <c r="D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2">
      <c r="C282" s="1"/>
      <c r="D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2">
      <c r="C283" s="1"/>
      <c r="D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2">
      <c r="C284" s="1"/>
      <c r="D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2">
      <c r="C285" s="1"/>
      <c r="D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2">
      <c r="C286" s="1"/>
      <c r="D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2">
      <c r="C287" s="1"/>
      <c r="D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2">
      <c r="C288" s="1"/>
      <c r="D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3:19" ht="12.75" customHeight="1" x14ac:dyDescent="0.2">
      <c r="C289" s="1"/>
      <c r="D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3:19" ht="12.75" customHeight="1" x14ac:dyDescent="0.2">
      <c r="C290" s="1"/>
      <c r="D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3:19" ht="12.75" customHeight="1" x14ac:dyDescent="0.2">
      <c r="C291" s="1"/>
      <c r="D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3:19" ht="12.75" customHeight="1" x14ac:dyDescent="0.2">
      <c r="C292" s="1"/>
      <c r="D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3:19" ht="12.75" customHeight="1" x14ac:dyDescent="0.2">
      <c r="C293" s="1"/>
      <c r="D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3:19" ht="12.75" customHeight="1" x14ac:dyDescent="0.2">
      <c r="C294" s="1"/>
      <c r="D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3:19" ht="12.75" customHeight="1" x14ac:dyDescent="0.2">
      <c r="C295" s="1"/>
      <c r="D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3:19" ht="12.75" customHeight="1" x14ac:dyDescent="0.2">
      <c r="C296" s="1"/>
      <c r="D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3:19" ht="12.75" customHeight="1" x14ac:dyDescent="0.2">
      <c r="C297" s="1"/>
      <c r="D297" s="1"/>
      <c r="F297" s="1"/>
      <c r="G297" s="3"/>
      <c r="O297" s="3"/>
      <c r="S297" s="3"/>
    </row>
    <row r="298" spans="3:19" ht="12.75" customHeight="1" x14ac:dyDescent="0.2">
      <c r="C298" s="1"/>
      <c r="D298" s="1"/>
      <c r="F298" s="1"/>
      <c r="G298" s="3"/>
      <c r="O298" s="3"/>
      <c r="S298" s="3"/>
    </row>
    <row r="299" spans="3:19" ht="12.75" customHeight="1" x14ac:dyDescent="0.2">
      <c r="C299" s="1"/>
      <c r="D299" s="1"/>
      <c r="F299" s="1"/>
      <c r="G299" s="3"/>
      <c r="O299" s="3"/>
      <c r="S299" s="3"/>
    </row>
    <row r="300" spans="3:19" ht="12.75" customHeight="1" x14ac:dyDescent="0.2">
      <c r="C300" s="1"/>
      <c r="D300" s="1"/>
      <c r="F300" s="1"/>
      <c r="G300" s="3"/>
      <c r="O300" s="3"/>
      <c r="S300" s="3"/>
    </row>
    <row r="301" spans="3:19" ht="12.75" customHeight="1" x14ac:dyDescent="0.2">
      <c r="C301" s="1"/>
      <c r="D301" s="1"/>
      <c r="F301" s="1"/>
      <c r="G301" s="3"/>
      <c r="O301" s="3"/>
      <c r="S301" s="3"/>
    </row>
    <row r="302" spans="3:19" ht="12.75" customHeight="1" x14ac:dyDescent="0.2">
      <c r="C302" s="1"/>
      <c r="D302" s="1"/>
      <c r="F302" s="1"/>
      <c r="G302" s="3"/>
      <c r="O302" s="3"/>
      <c r="S302" s="3"/>
    </row>
    <row r="303" spans="3:19" ht="12.75" customHeight="1" x14ac:dyDescent="0.2">
      <c r="C303" s="1"/>
      <c r="D303" s="1"/>
      <c r="F303" s="1"/>
      <c r="G303" s="3"/>
      <c r="O303" s="3"/>
      <c r="S303" s="3"/>
    </row>
    <row r="304" spans="3:19" ht="12.75" customHeight="1" x14ac:dyDescent="0.2">
      <c r="C304" s="1"/>
      <c r="D304" s="1"/>
      <c r="F304" s="1"/>
      <c r="G304" s="3"/>
      <c r="O304" s="3"/>
      <c r="S304" s="3"/>
    </row>
    <row r="305" spans="3:19" ht="12.75" customHeight="1" x14ac:dyDescent="0.2">
      <c r="C305" s="1"/>
      <c r="D305" s="1"/>
      <c r="F305" s="1"/>
      <c r="G305" s="3"/>
      <c r="O305" s="3"/>
      <c r="S305" s="3"/>
    </row>
    <row r="306" spans="3:19" ht="12.75" customHeight="1" x14ac:dyDescent="0.2">
      <c r="C306" s="1"/>
      <c r="D306" s="1"/>
      <c r="F306" s="1"/>
      <c r="G306" s="3"/>
      <c r="O306" s="3"/>
      <c r="S306" s="3"/>
    </row>
    <row r="307" spans="3:19" ht="12.75" customHeight="1" x14ac:dyDescent="0.2">
      <c r="C307" s="1"/>
      <c r="D307" s="1"/>
      <c r="F307" s="1"/>
      <c r="G307" s="3"/>
      <c r="O307" s="3"/>
      <c r="S307" s="3"/>
    </row>
    <row r="308" spans="3:19" ht="12.75" customHeight="1" x14ac:dyDescent="0.2">
      <c r="C308" s="1"/>
      <c r="D308" s="1"/>
      <c r="F308" s="1"/>
      <c r="G308" s="3"/>
      <c r="O308" s="3"/>
      <c r="S308" s="3"/>
    </row>
    <row r="309" spans="3:19" ht="12.75" customHeight="1" x14ac:dyDescent="0.2">
      <c r="C309" s="1"/>
      <c r="D309" s="1"/>
      <c r="F309" s="1"/>
      <c r="G309" s="3"/>
      <c r="O309" s="3"/>
      <c r="S309" s="3"/>
    </row>
    <row r="310" spans="3:19" ht="12.75" customHeight="1" x14ac:dyDescent="0.2">
      <c r="C310" s="1"/>
      <c r="D310" s="1"/>
      <c r="F310" s="1"/>
      <c r="G310" s="3"/>
      <c r="O310" s="3"/>
      <c r="S310" s="3"/>
    </row>
    <row r="311" spans="3:19" ht="12.75" customHeight="1" x14ac:dyDescent="0.2">
      <c r="C311" s="1"/>
      <c r="D311" s="1"/>
      <c r="F311" s="1"/>
      <c r="G311" s="3"/>
      <c r="O311" s="3"/>
      <c r="S311" s="3"/>
    </row>
    <row r="312" spans="3:19" ht="12.75" customHeight="1" x14ac:dyDescent="0.2">
      <c r="C312" s="1"/>
      <c r="D312" s="1"/>
      <c r="F312" s="1"/>
      <c r="G312" s="3"/>
      <c r="O312" s="3"/>
      <c r="S312" s="3"/>
    </row>
    <row r="313" spans="3:19" ht="12.75" customHeight="1" x14ac:dyDescent="0.2">
      <c r="C313" s="1"/>
      <c r="D313" s="1"/>
      <c r="F313" s="1"/>
      <c r="G313" s="3"/>
      <c r="O313" s="3"/>
      <c r="S313" s="3"/>
    </row>
    <row r="314" spans="3:19" ht="12.75" customHeight="1" x14ac:dyDescent="0.2">
      <c r="C314" s="1"/>
      <c r="D314" s="1"/>
      <c r="F314" s="1"/>
      <c r="G314" s="3"/>
      <c r="O314" s="3"/>
      <c r="S314" s="3"/>
    </row>
    <row r="315" spans="3:19" ht="12.75" customHeight="1" x14ac:dyDescent="0.2">
      <c r="C315" s="1"/>
      <c r="D315" s="1"/>
      <c r="F315" s="1"/>
      <c r="G315" s="3"/>
      <c r="O315" s="3"/>
      <c r="S315" s="3"/>
    </row>
    <row r="316" spans="3:19" ht="12.75" customHeight="1" x14ac:dyDescent="0.2">
      <c r="C316" s="1"/>
      <c r="D316" s="1"/>
      <c r="F316" s="1"/>
      <c r="G316" s="3"/>
      <c r="O316" s="3"/>
      <c r="S316" s="3"/>
    </row>
    <row r="317" spans="3:19" ht="12.75" customHeight="1" x14ac:dyDescent="0.2">
      <c r="C317" s="1"/>
      <c r="D317" s="1"/>
      <c r="F317" s="1"/>
      <c r="G317" s="3"/>
      <c r="O317" s="3"/>
      <c r="S317" s="3"/>
    </row>
    <row r="318" spans="3:19" ht="12.75" customHeight="1" x14ac:dyDescent="0.2">
      <c r="C318" s="1"/>
      <c r="D318" s="1"/>
      <c r="F318" s="1"/>
      <c r="G318" s="3"/>
      <c r="O318" s="3"/>
      <c r="S318" s="3"/>
    </row>
    <row r="319" spans="3:19" ht="12.75" customHeight="1" x14ac:dyDescent="0.2">
      <c r="C319" s="1"/>
      <c r="D319" s="1"/>
      <c r="F319" s="1"/>
      <c r="G319" s="3"/>
      <c r="O319" s="3"/>
      <c r="S319" s="3"/>
    </row>
    <row r="320" spans="3:19" ht="12.75" customHeight="1" x14ac:dyDescent="0.2">
      <c r="C320" s="1"/>
      <c r="D320" s="1"/>
      <c r="F320" s="1"/>
      <c r="G320" s="3"/>
      <c r="O320" s="3"/>
      <c r="S320" s="3"/>
    </row>
    <row r="321" spans="3:19" ht="12.75" customHeight="1" x14ac:dyDescent="0.2">
      <c r="C321" s="1"/>
      <c r="D321" s="1"/>
      <c r="F321" s="1"/>
      <c r="G321" s="3"/>
      <c r="O321" s="3"/>
      <c r="S321" s="3"/>
    </row>
    <row r="322" spans="3:19" ht="12.75" customHeight="1" x14ac:dyDescent="0.2">
      <c r="C322" s="1"/>
      <c r="D322" s="1"/>
      <c r="F322" s="1"/>
      <c r="G322" s="3"/>
      <c r="O322" s="3"/>
      <c r="S322" s="3"/>
    </row>
    <row r="323" spans="3:19" ht="12.75" customHeight="1" x14ac:dyDescent="0.2">
      <c r="C323" s="1"/>
      <c r="D323" s="1"/>
      <c r="F323" s="1"/>
      <c r="G323" s="3"/>
      <c r="O323" s="3"/>
      <c r="S323" s="3"/>
    </row>
    <row r="324" spans="3:19" ht="12.75" customHeight="1" x14ac:dyDescent="0.2">
      <c r="C324" s="1"/>
      <c r="D324" s="1"/>
      <c r="F324" s="1"/>
      <c r="G324" s="3"/>
      <c r="O324" s="3"/>
      <c r="S324" s="3"/>
    </row>
    <row r="325" spans="3:19" ht="12.75" customHeight="1" x14ac:dyDescent="0.2">
      <c r="C325" s="1"/>
      <c r="D325" s="1"/>
      <c r="F325" s="1"/>
      <c r="G325" s="3"/>
      <c r="O325" s="3"/>
      <c r="S325" s="3"/>
    </row>
    <row r="326" spans="3:19" ht="12.75" customHeight="1" x14ac:dyDescent="0.2">
      <c r="C326" s="1"/>
      <c r="D326" s="1"/>
      <c r="F326" s="1"/>
      <c r="G326" s="3"/>
      <c r="O326" s="3"/>
      <c r="S326" s="3"/>
    </row>
    <row r="327" spans="3:19" ht="12.75" customHeight="1" x14ac:dyDescent="0.2">
      <c r="C327" s="1"/>
      <c r="D327" s="1"/>
      <c r="F327" s="1"/>
      <c r="G327" s="3"/>
      <c r="O327" s="3"/>
      <c r="S327" s="3"/>
    </row>
    <row r="328" spans="3:19" ht="12.75" customHeight="1" x14ac:dyDescent="0.2">
      <c r="C328" s="1"/>
      <c r="D328" s="1"/>
      <c r="F328" s="1"/>
      <c r="G328" s="3"/>
      <c r="O328" s="3"/>
      <c r="S328" s="3"/>
    </row>
    <row r="329" spans="3:19" ht="12.75" customHeight="1" x14ac:dyDescent="0.2">
      <c r="C329" s="1"/>
      <c r="D329" s="1"/>
      <c r="F329" s="1"/>
      <c r="G329" s="3"/>
      <c r="O329" s="3"/>
      <c r="S329" s="3"/>
    </row>
    <row r="330" spans="3:19" ht="12.75" customHeight="1" x14ac:dyDescent="0.2">
      <c r="C330" s="1"/>
      <c r="D330" s="1"/>
      <c r="F330" s="1"/>
      <c r="G330" s="3"/>
      <c r="O330" s="3"/>
      <c r="S330" s="3"/>
    </row>
    <row r="331" spans="3:19" ht="12.75" customHeight="1" x14ac:dyDescent="0.2">
      <c r="C331" s="1"/>
      <c r="D331" s="1"/>
      <c r="F331" s="1"/>
      <c r="G331" s="3"/>
      <c r="O331" s="3"/>
      <c r="S331" s="3"/>
    </row>
    <row r="332" spans="3:19" ht="12.75" customHeight="1" x14ac:dyDescent="0.2">
      <c r="C332" s="1"/>
      <c r="D332" s="1"/>
      <c r="F332" s="1"/>
      <c r="G332" s="3"/>
      <c r="O332" s="3"/>
      <c r="S332" s="3"/>
    </row>
    <row r="333" spans="3:19" ht="12.75" customHeight="1" x14ac:dyDescent="0.2">
      <c r="C333" s="1"/>
      <c r="D333" s="1"/>
      <c r="F333" s="1"/>
      <c r="G333" s="3"/>
      <c r="O333" s="3"/>
      <c r="S333" s="3"/>
    </row>
    <row r="334" spans="3:19" ht="12.75" customHeight="1" x14ac:dyDescent="0.2">
      <c r="C334" s="1"/>
      <c r="D334" s="1"/>
      <c r="F334" s="1"/>
      <c r="G334" s="3"/>
      <c r="O334" s="3"/>
      <c r="S334" s="3"/>
    </row>
    <row r="335" spans="3:19" ht="12.75" customHeight="1" x14ac:dyDescent="0.2">
      <c r="C335" s="1"/>
      <c r="D335" s="1"/>
      <c r="F335" s="1"/>
      <c r="G335" s="3"/>
      <c r="O335" s="3"/>
      <c r="S335" s="3"/>
    </row>
    <row r="336" spans="3:19" ht="12.75" customHeight="1" x14ac:dyDescent="0.2">
      <c r="C336" s="1"/>
      <c r="D336" s="1"/>
      <c r="F336" s="1"/>
      <c r="G336" s="3"/>
      <c r="O336" s="3"/>
      <c r="S336" s="3"/>
    </row>
    <row r="337" spans="3:19" ht="12.75" customHeight="1" x14ac:dyDescent="0.2">
      <c r="C337" s="1"/>
      <c r="D337" s="1"/>
      <c r="F337" s="1"/>
      <c r="G337" s="3"/>
      <c r="O337" s="3"/>
      <c r="S337" s="3"/>
    </row>
    <row r="338" spans="3:19" ht="12.75" customHeight="1" x14ac:dyDescent="0.2">
      <c r="C338" s="1"/>
      <c r="D338" s="1"/>
      <c r="F338" s="1"/>
      <c r="G338" s="3"/>
      <c r="O338" s="3"/>
      <c r="S338" s="3"/>
    </row>
    <row r="339" spans="3:19" ht="12.75" customHeight="1" x14ac:dyDescent="0.2">
      <c r="C339" s="1"/>
      <c r="D339" s="1"/>
      <c r="F339" s="1"/>
      <c r="G339" s="3"/>
      <c r="O339" s="3"/>
      <c r="S339" s="3"/>
    </row>
    <row r="340" spans="3:19" ht="12.75" customHeight="1" x14ac:dyDescent="0.2">
      <c r="C340" s="1"/>
      <c r="D340" s="1"/>
      <c r="F340" s="1"/>
      <c r="G340" s="3"/>
      <c r="O340" s="3"/>
      <c r="S340" s="3"/>
    </row>
    <row r="341" spans="3:19" ht="12.75" customHeight="1" x14ac:dyDescent="0.2">
      <c r="C341" s="1"/>
      <c r="D341" s="1"/>
      <c r="F341" s="1"/>
      <c r="G341" s="3"/>
      <c r="O341" s="3"/>
      <c r="S341" s="3"/>
    </row>
    <row r="342" spans="3:19" ht="12.75" customHeight="1" x14ac:dyDescent="0.2">
      <c r="C342" s="1"/>
      <c r="D342" s="1"/>
      <c r="F342" s="1"/>
      <c r="G342" s="3"/>
      <c r="O342" s="3"/>
      <c r="S342" s="3"/>
    </row>
    <row r="343" spans="3:19" ht="12.75" customHeight="1" x14ac:dyDescent="0.2">
      <c r="C343" s="1"/>
      <c r="D343" s="1"/>
      <c r="F343" s="1"/>
      <c r="G343" s="3"/>
      <c r="O343" s="3"/>
      <c r="S343" s="3"/>
    </row>
    <row r="344" spans="3:19" ht="12.75" customHeight="1" x14ac:dyDescent="0.2">
      <c r="C344" s="1"/>
      <c r="D344" s="1"/>
      <c r="F344" s="1"/>
      <c r="G344" s="3"/>
      <c r="O344" s="3"/>
      <c r="S344" s="3"/>
    </row>
    <row r="345" spans="3:19" ht="12.75" customHeight="1" x14ac:dyDescent="0.2">
      <c r="C345" s="1"/>
      <c r="D345" s="1"/>
      <c r="F345" s="1"/>
      <c r="G345" s="3"/>
      <c r="O345" s="3"/>
      <c r="S345" s="3"/>
    </row>
    <row r="346" spans="3:19" ht="12.75" customHeight="1" x14ac:dyDescent="0.2">
      <c r="C346" s="1"/>
      <c r="D346" s="1"/>
      <c r="F346" s="1"/>
      <c r="G346" s="3"/>
      <c r="O346" s="3"/>
      <c r="S346" s="3"/>
    </row>
    <row r="347" spans="3:19" ht="12.75" customHeight="1" x14ac:dyDescent="0.2">
      <c r="C347" s="1"/>
      <c r="D347" s="1"/>
      <c r="F347" s="1"/>
      <c r="G347" s="3"/>
      <c r="O347" s="3"/>
      <c r="S347" s="3"/>
    </row>
    <row r="348" spans="3:19" ht="12.75" customHeight="1" x14ac:dyDescent="0.2">
      <c r="C348" s="1"/>
      <c r="D348" s="1"/>
      <c r="F348" s="1"/>
      <c r="G348" s="3"/>
      <c r="O348" s="3"/>
      <c r="S348" s="3"/>
    </row>
    <row r="349" spans="3:19" ht="12.75" customHeight="1" x14ac:dyDescent="0.2">
      <c r="C349" s="1"/>
      <c r="D349" s="1"/>
      <c r="F349" s="1"/>
      <c r="G349" s="3"/>
      <c r="O349" s="3"/>
      <c r="S349" s="3"/>
    </row>
    <row r="350" spans="3:19" ht="12.75" customHeight="1" x14ac:dyDescent="0.2">
      <c r="C350" s="1"/>
      <c r="D350" s="1"/>
      <c r="F350" s="1"/>
      <c r="G350" s="3"/>
      <c r="O350" s="3"/>
      <c r="S350" s="3"/>
    </row>
    <row r="351" spans="3:19" ht="12.75" customHeight="1" x14ac:dyDescent="0.2">
      <c r="C351" s="1"/>
      <c r="D351" s="1"/>
      <c r="F351" s="1"/>
      <c r="G351" s="3"/>
      <c r="O351" s="3"/>
      <c r="S351" s="3"/>
    </row>
    <row r="352" spans="3:19" ht="12.75" customHeight="1" x14ac:dyDescent="0.2">
      <c r="C352" s="1"/>
      <c r="D352" s="1"/>
      <c r="F352" s="1"/>
      <c r="G352" s="3"/>
      <c r="O352" s="3"/>
      <c r="S352" s="3"/>
    </row>
    <row r="353" spans="3:19" ht="12.75" customHeight="1" x14ac:dyDescent="0.2">
      <c r="C353" s="1"/>
      <c r="D353" s="1"/>
      <c r="F353" s="1"/>
      <c r="G353" s="3"/>
      <c r="O353" s="3"/>
      <c r="S353" s="3"/>
    </row>
    <row r="354" spans="3:19" ht="12.75" customHeight="1" x14ac:dyDescent="0.2">
      <c r="C354" s="1"/>
      <c r="D354" s="1"/>
      <c r="F354" s="1"/>
      <c r="G354" s="3"/>
      <c r="O354" s="3"/>
      <c r="S354" s="3"/>
    </row>
    <row r="355" spans="3:19" ht="12.75" customHeight="1" x14ac:dyDescent="0.2">
      <c r="C355" s="1"/>
      <c r="D355" s="1"/>
      <c r="F355" s="1"/>
      <c r="G355" s="3"/>
      <c r="O355" s="3"/>
      <c r="S355" s="3"/>
    </row>
    <row r="356" spans="3:19" ht="12.75" customHeight="1" x14ac:dyDescent="0.2">
      <c r="C356" s="1"/>
      <c r="D356" s="1"/>
      <c r="F356" s="1"/>
      <c r="G356" s="3"/>
      <c r="O356" s="3"/>
      <c r="S356" s="3"/>
    </row>
    <row r="357" spans="3:19" ht="12.75" customHeight="1" x14ac:dyDescent="0.2">
      <c r="C357" s="1"/>
      <c r="D357" s="1"/>
      <c r="F357" s="1"/>
      <c r="G357" s="3"/>
      <c r="O357" s="3"/>
      <c r="S357" s="3"/>
    </row>
    <row r="358" spans="3:19" ht="12.75" customHeight="1" x14ac:dyDescent="0.2">
      <c r="C358" s="1"/>
      <c r="D358" s="1"/>
      <c r="F358" s="1"/>
      <c r="G358" s="3"/>
      <c r="O358" s="3"/>
      <c r="S358" s="3"/>
    </row>
    <row r="359" spans="3:19" ht="12.75" customHeight="1" x14ac:dyDescent="0.2">
      <c r="C359" s="1"/>
      <c r="D359" s="1"/>
      <c r="F359" s="1"/>
      <c r="G359" s="3"/>
      <c r="O359" s="3"/>
      <c r="S359" s="3"/>
    </row>
    <row r="360" spans="3:19" ht="12.75" customHeight="1" x14ac:dyDescent="0.2">
      <c r="C360" s="1"/>
      <c r="D360" s="1"/>
      <c r="F360" s="1"/>
      <c r="G360" s="3"/>
      <c r="O360" s="3"/>
      <c r="S360" s="3"/>
    </row>
    <row r="361" spans="3:19" ht="12.75" customHeight="1" x14ac:dyDescent="0.2">
      <c r="C361" s="1"/>
      <c r="D361" s="1"/>
      <c r="F361" s="1"/>
      <c r="G361" s="6"/>
    </row>
    <row r="362" spans="3:19" ht="12.75" customHeight="1" x14ac:dyDescent="0.2">
      <c r="C362" s="1"/>
      <c r="D362" s="1"/>
      <c r="F362" s="1"/>
      <c r="G362" s="6"/>
    </row>
    <row r="363" spans="3:19" ht="12.75" customHeight="1" x14ac:dyDescent="0.2">
      <c r="C363" s="1"/>
      <c r="D363" s="1"/>
      <c r="F363" s="1"/>
      <c r="G363" s="6"/>
    </row>
    <row r="364" spans="3:19" ht="12.75" customHeight="1" x14ac:dyDescent="0.2">
      <c r="C364" s="1"/>
      <c r="D364" s="1"/>
      <c r="F364" s="1"/>
      <c r="G364" s="6"/>
    </row>
    <row r="365" spans="3:19" ht="12.75" customHeight="1" x14ac:dyDescent="0.2">
      <c r="C365" s="1"/>
      <c r="D365" s="1"/>
      <c r="F365" s="1"/>
      <c r="G365" s="6"/>
    </row>
    <row r="366" spans="3:19" ht="12.75" customHeight="1" x14ac:dyDescent="0.2">
      <c r="C366" s="1"/>
      <c r="D366" s="1"/>
      <c r="F366" s="1"/>
      <c r="G366" s="6"/>
      <c r="N366" s="1"/>
      <c r="O366" s="1"/>
      <c r="R366" s="1"/>
      <c r="S366" s="1"/>
    </row>
    <row r="367" spans="3:19" ht="12.75" customHeight="1" x14ac:dyDescent="0.2">
      <c r="C367" s="1"/>
      <c r="D367" s="1"/>
      <c r="F367" s="1"/>
      <c r="G367" s="6"/>
      <c r="N367" s="1"/>
      <c r="O367" s="1"/>
      <c r="R367" s="1"/>
      <c r="S367" s="1"/>
    </row>
    <row r="368" spans="3:19" ht="12.75" customHeight="1" x14ac:dyDescent="0.2">
      <c r="C368" s="1"/>
      <c r="D368" s="1"/>
      <c r="F368" s="1"/>
      <c r="G368" s="6"/>
      <c r="N368" s="1"/>
      <c r="O368" s="1"/>
      <c r="R368" s="1"/>
      <c r="S368" s="1"/>
    </row>
    <row r="369" spans="3:19" ht="12.75" customHeight="1" x14ac:dyDescent="0.2">
      <c r="C369" s="1"/>
      <c r="D369" s="1"/>
      <c r="F369" s="1"/>
      <c r="G369" s="6"/>
      <c r="N369" s="1"/>
      <c r="O369" s="1"/>
      <c r="R369" s="1"/>
      <c r="S369" s="1"/>
    </row>
    <row r="370" spans="3:19" ht="12.75" customHeight="1" x14ac:dyDescent="0.2">
      <c r="C370" s="1"/>
      <c r="D370" s="1"/>
      <c r="F370" s="1"/>
      <c r="G370" s="6"/>
      <c r="N370" s="1"/>
      <c r="O370" s="1"/>
      <c r="R370" s="1"/>
      <c r="S370" s="1"/>
    </row>
    <row r="371" spans="3:19" ht="12.75" customHeight="1" x14ac:dyDescent="0.2">
      <c r="C371" s="1"/>
      <c r="D371" s="1"/>
      <c r="F371" s="1"/>
      <c r="G371" s="6"/>
      <c r="N371" s="1"/>
      <c r="O371" s="1"/>
      <c r="R371" s="1"/>
      <c r="S371" s="1"/>
    </row>
    <row r="372" spans="3:19" ht="12.75" customHeight="1" x14ac:dyDescent="0.2">
      <c r="C372" s="1"/>
      <c r="D372" s="1"/>
      <c r="F372" s="1"/>
      <c r="G372" s="6"/>
      <c r="N372" s="1"/>
      <c r="O372" s="1"/>
      <c r="R372" s="1"/>
      <c r="S372" s="1"/>
    </row>
    <row r="373" spans="3:19" ht="12.75" customHeight="1" x14ac:dyDescent="0.2">
      <c r="C373" s="1"/>
      <c r="D373" s="1"/>
      <c r="F373" s="1"/>
      <c r="G373" s="6"/>
      <c r="N373" s="1"/>
      <c r="O373" s="1"/>
      <c r="R373" s="1"/>
      <c r="S373" s="1"/>
    </row>
    <row r="374" spans="3:19" ht="12.75" customHeight="1" x14ac:dyDescent="0.2">
      <c r="C374" s="1"/>
      <c r="D374" s="1"/>
      <c r="F374" s="1"/>
      <c r="G374" s="6"/>
      <c r="N374" s="1"/>
      <c r="O374" s="1"/>
      <c r="R374" s="1"/>
      <c r="S374" s="1"/>
    </row>
    <row r="375" spans="3:19" ht="12.75" customHeight="1" x14ac:dyDescent="0.2">
      <c r="C375" s="1"/>
      <c r="D375" s="1"/>
      <c r="F375" s="1"/>
      <c r="G375" s="6"/>
      <c r="N375" s="1"/>
      <c r="O375" s="1"/>
      <c r="R375" s="1"/>
      <c r="S375" s="1"/>
    </row>
    <row r="376" spans="3:19" ht="12.75" customHeight="1" x14ac:dyDescent="0.2">
      <c r="C376" s="1"/>
      <c r="D376" s="1"/>
      <c r="F376" s="1"/>
      <c r="G376" s="6"/>
      <c r="N376" s="1"/>
      <c r="O376" s="1"/>
      <c r="R376" s="1"/>
      <c r="S376" s="1"/>
    </row>
    <row r="377" spans="3:19" ht="12.75" customHeight="1" x14ac:dyDescent="0.2">
      <c r="C377" s="1"/>
      <c r="D377" s="1"/>
      <c r="F377" s="1"/>
      <c r="G377" s="6"/>
      <c r="N377" s="1"/>
      <c r="O377" s="1"/>
      <c r="R377" s="1"/>
      <c r="S377" s="1"/>
    </row>
    <row r="378" spans="3:19" ht="12.75" customHeight="1" x14ac:dyDescent="0.2">
      <c r="C378" s="1"/>
      <c r="D378" s="1"/>
      <c r="F378" s="1"/>
      <c r="G378" s="6"/>
      <c r="N378" s="1"/>
      <c r="O378" s="1"/>
      <c r="R378" s="1"/>
      <c r="S378" s="1"/>
    </row>
    <row r="379" spans="3:19" ht="12.75" customHeight="1" x14ac:dyDescent="0.2">
      <c r="C379" s="1"/>
      <c r="D379" s="1"/>
      <c r="F379" s="1"/>
      <c r="G379" s="6"/>
      <c r="N379" s="1"/>
      <c r="O379" s="1"/>
      <c r="R379" s="1"/>
      <c r="S379" s="1"/>
    </row>
    <row r="380" spans="3:19" ht="12.75" customHeight="1" x14ac:dyDescent="0.2">
      <c r="C380" s="1"/>
      <c r="D380" s="1"/>
      <c r="F380" s="1"/>
      <c r="G380" s="6"/>
      <c r="N380" s="1"/>
      <c r="O380" s="1"/>
      <c r="R380" s="1"/>
      <c r="S380" s="1"/>
    </row>
    <row r="381" spans="3:19" ht="12.75" customHeight="1" x14ac:dyDescent="0.2">
      <c r="C381" s="1"/>
      <c r="D381" s="1"/>
      <c r="F381" s="1"/>
      <c r="G381" s="6"/>
      <c r="N381" s="1"/>
      <c r="O381" s="1"/>
      <c r="R381" s="1"/>
      <c r="S381" s="1"/>
    </row>
    <row r="382" spans="3:19" ht="12.75" customHeight="1" x14ac:dyDescent="0.2">
      <c r="C382" s="1"/>
      <c r="D382" s="1"/>
      <c r="F382" s="1"/>
      <c r="G382" s="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3:19" ht="12.75" customHeight="1" x14ac:dyDescent="0.2">
      <c r="C383" s="1"/>
      <c r="D383" s="1"/>
      <c r="F383" s="1"/>
      <c r="G383" s="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3:19" ht="12.75" customHeight="1" x14ac:dyDescent="0.2">
      <c r="C384" s="1"/>
      <c r="D384" s="1"/>
      <c r="F384" s="1"/>
      <c r="G384" s="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3:19" ht="12.75" customHeight="1" x14ac:dyDescent="0.2">
      <c r="C385" s="1"/>
      <c r="D385" s="1"/>
      <c r="F385" s="1"/>
      <c r="G385" s="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3:19" ht="12.75" customHeight="1" x14ac:dyDescent="0.2">
      <c r="C386" s="1"/>
      <c r="D386" s="1"/>
      <c r="F386" s="1"/>
      <c r="G386" s="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3:19" ht="12.75" customHeight="1" x14ac:dyDescent="0.2">
      <c r="C387" s="1"/>
      <c r="D387" s="1"/>
      <c r="F387" s="1"/>
      <c r="G387" s="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3:19" ht="12.75" customHeight="1" x14ac:dyDescent="0.2">
      <c r="C388" s="1"/>
      <c r="D388" s="1"/>
      <c r="F388" s="1"/>
      <c r="G388" s="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3:19" ht="12.75" customHeight="1" x14ac:dyDescent="0.2">
      <c r="C389" s="1"/>
      <c r="D389" s="1"/>
      <c r="F389" s="1"/>
      <c r="G389" s="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3:19" ht="12.75" customHeight="1" x14ac:dyDescent="0.2">
      <c r="C390" s="1"/>
      <c r="D390" s="1"/>
      <c r="F390" s="1"/>
      <c r="G390" s="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3:19" ht="12.75" customHeight="1" x14ac:dyDescent="0.2">
      <c r="C391" s="1"/>
      <c r="D391" s="1"/>
      <c r="F391" s="1"/>
      <c r="G391" s="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3:19" ht="12.75" customHeight="1" x14ac:dyDescent="0.2">
      <c r="C392" s="1"/>
      <c r="D392" s="1"/>
      <c r="F392" s="1"/>
      <c r="G392" s="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3:19" ht="12.75" customHeight="1" x14ac:dyDescent="0.2">
      <c r="C393" s="1"/>
      <c r="D393" s="1"/>
      <c r="F393" s="1"/>
      <c r="G393" s="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3:19" ht="12.75" customHeight="1" x14ac:dyDescent="0.2">
      <c r="C394" s="1"/>
      <c r="D394" s="1"/>
      <c r="F394" s="1"/>
      <c r="G394" s="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3:19" ht="12.75" customHeight="1" x14ac:dyDescent="0.2">
      <c r="C395" s="1"/>
      <c r="D395" s="1"/>
      <c r="F395" s="1"/>
      <c r="G395" s="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3:19" ht="12.75" customHeight="1" x14ac:dyDescent="0.2">
      <c r="C396" s="1"/>
      <c r="D396" s="1"/>
      <c r="F396" s="1"/>
      <c r="G396" s="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3:19" ht="12.75" customHeight="1" x14ac:dyDescent="0.2">
      <c r="C397" s="1"/>
      <c r="D397" s="1"/>
      <c r="F397" s="1"/>
      <c r="G397" s="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3:19" ht="12.75" customHeight="1" x14ac:dyDescent="0.2">
      <c r="C398" s="1"/>
      <c r="D398" s="1"/>
      <c r="F398" s="1"/>
      <c r="G398" s="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3:19" ht="12.75" customHeight="1" x14ac:dyDescent="0.2">
      <c r="C399" s="1"/>
      <c r="D399" s="1"/>
      <c r="F399" s="1"/>
      <c r="G399" s="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3:19" ht="12.75" customHeight="1" x14ac:dyDescent="0.2">
      <c r="C400" s="1"/>
      <c r="D400" s="1"/>
      <c r="F400" s="1"/>
      <c r="G400" s="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3:19" ht="12.75" customHeight="1" x14ac:dyDescent="0.2">
      <c r="C401" s="1"/>
      <c r="D401" s="1"/>
      <c r="F401" s="1"/>
      <c r="G401" s="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3:19" ht="12.75" customHeight="1" x14ac:dyDescent="0.2">
      <c r="C402" s="1"/>
      <c r="D402" s="1"/>
      <c r="F402" s="1"/>
      <c r="G402" s="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3:19" ht="12.75" customHeight="1" x14ac:dyDescent="0.2">
      <c r="C403" s="1"/>
      <c r="D403" s="1"/>
      <c r="F403" s="1"/>
      <c r="G403" s="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3:19" ht="12.75" customHeight="1" x14ac:dyDescent="0.2">
      <c r="C404" s="1"/>
      <c r="D404" s="1"/>
      <c r="F404" s="1"/>
      <c r="G404" s="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3:19" ht="12.75" customHeight="1" x14ac:dyDescent="0.2">
      <c r="C405" s="1"/>
      <c r="D405" s="1"/>
      <c r="F405" s="1"/>
      <c r="G405" s="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3:19" ht="12.75" customHeight="1" x14ac:dyDescent="0.2">
      <c r="C406" s="1"/>
      <c r="D406" s="1"/>
      <c r="F406" s="1"/>
      <c r="G406" s="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3:19" ht="12.75" customHeight="1" x14ac:dyDescent="0.2">
      <c r="C407" s="1"/>
      <c r="D407" s="1"/>
      <c r="F407" s="1"/>
      <c r="G407" s="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3:19" ht="12.75" customHeight="1" x14ac:dyDescent="0.2">
      <c r="C408" s="1"/>
      <c r="D408" s="1"/>
      <c r="F408" s="1"/>
      <c r="G408" s="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3:19" ht="12.75" customHeight="1" x14ac:dyDescent="0.2">
      <c r="C409" s="1"/>
      <c r="D409" s="1"/>
      <c r="F409" s="1"/>
      <c r="G409" s="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3:19" ht="12.75" customHeight="1" x14ac:dyDescent="0.2">
      <c r="C410" s="1"/>
      <c r="D410" s="1"/>
      <c r="F410" s="1"/>
      <c r="G410" s="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3:19" ht="12.75" customHeight="1" x14ac:dyDescent="0.2">
      <c r="C411" s="1"/>
      <c r="D411" s="1"/>
      <c r="F411" s="1"/>
      <c r="G411" s="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3:19" ht="12.75" customHeight="1" x14ac:dyDescent="0.2">
      <c r="C412" s="1"/>
      <c r="D412" s="1"/>
      <c r="F412" s="1"/>
      <c r="G412" s="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3:19" ht="12.75" customHeight="1" x14ac:dyDescent="0.2">
      <c r="C413" s="1"/>
      <c r="D413" s="1"/>
      <c r="F413" s="1"/>
      <c r="G413" s="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3:19" ht="12.75" customHeight="1" x14ac:dyDescent="0.2">
      <c r="C414" s="1"/>
      <c r="D414" s="1"/>
      <c r="F414" s="1"/>
      <c r="G414" s="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3:19" ht="12.75" customHeight="1" x14ac:dyDescent="0.2">
      <c r="C415" s="1"/>
      <c r="D415" s="1"/>
      <c r="F415" s="1"/>
      <c r="G415" s="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3:19" ht="12.75" customHeight="1" x14ac:dyDescent="0.2">
      <c r="C416" s="1"/>
      <c r="D416" s="1"/>
      <c r="F416" s="1"/>
      <c r="G416" s="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3:19" ht="12.75" customHeight="1" x14ac:dyDescent="0.2">
      <c r="C417" s="1"/>
      <c r="D417" s="1"/>
      <c r="F417" s="1"/>
      <c r="G417" s="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3:19" ht="12.75" customHeight="1" x14ac:dyDescent="0.2">
      <c r="C418" s="1"/>
      <c r="D418" s="1"/>
      <c r="F418" s="1"/>
      <c r="G418" s="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3:19" ht="12.75" customHeight="1" x14ac:dyDescent="0.2">
      <c r="C419" s="1"/>
      <c r="D419" s="1"/>
      <c r="F419" s="1"/>
      <c r="G419" s="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3:19" ht="12.75" customHeight="1" x14ac:dyDescent="0.2">
      <c r="C420" s="1"/>
      <c r="D420" s="1"/>
      <c r="F420" s="1"/>
      <c r="G420" s="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3:19" ht="12.75" customHeight="1" x14ac:dyDescent="0.2">
      <c r="C421" s="1"/>
      <c r="D421" s="1"/>
      <c r="F421" s="1"/>
      <c r="G421" s="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3:19" ht="12.75" customHeight="1" x14ac:dyDescent="0.2">
      <c r="C422" s="1"/>
      <c r="D422" s="1"/>
      <c r="F422" s="1"/>
      <c r="G422" s="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3:19" ht="12.75" customHeight="1" x14ac:dyDescent="0.2">
      <c r="C423" s="1"/>
      <c r="D423" s="1"/>
      <c r="F423" s="1"/>
      <c r="G423" s="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3:19" ht="12.75" customHeight="1" x14ac:dyDescent="0.2">
      <c r="C424" s="1"/>
      <c r="D424" s="1"/>
      <c r="F424" s="1"/>
      <c r="G424" s="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3:19" ht="12.75" customHeight="1" x14ac:dyDescent="0.2">
      <c r="C425" s="1"/>
      <c r="D425" s="1"/>
      <c r="F425" s="1"/>
      <c r="G425" s="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3:19" ht="12.75" customHeight="1" x14ac:dyDescent="0.2">
      <c r="C426" s="1"/>
      <c r="D426" s="1"/>
      <c r="F426" s="1"/>
      <c r="G426" s="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3:19" ht="12.75" customHeight="1" x14ac:dyDescent="0.2">
      <c r="C427" s="1"/>
      <c r="D427" s="1"/>
      <c r="F427" s="1"/>
      <c r="G427" s="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23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49D642B9-63F9-4D60-AB42-48B294D3512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purl.org/dc/elements/1.1/"/>
    <ds:schemaRef ds:uri="http://schemas.microsoft.com/office/2006/metadata/properties"/>
    <ds:schemaRef ds:uri="a0e9ca8b-75ec-4480-9079-733c324b2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90630B-63B6-409D-A208-C9DC42530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8BA060-2350-4DD9-991C-16DA24721B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497B4F-DE4A-4E0D-8385-5147A03BDBCD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SAUT</vt:lpstr>
      <vt:lpstr>SAUT!Print_Area</vt:lpstr>
      <vt:lpstr>SAUT!Print_Titles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SAUT 2015-17</dc:title>
  <dc:creator>CharletteM</dc:creator>
  <cp:lastModifiedBy>Chandra Robinson</cp:lastModifiedBy>
  <cp:lastPrinted>2016-03-09T21:47:31Z</cp:lastPrinted>
  <dcterms:created xsi:type="dcterms:W3CDTF">2011-09-01T22:57:05Z</dcterms:created>
  <dcterms:modified xsi:type="dcterms:W3CDTF">2020-04-14T12:59:39Z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