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UA-SYS AND VARIOUS DIVISIONS" sheetId="2" r:id="rId1"/>
  </sheets>
  <definedNames>
    <definedName name="_xlnm.Print_Area" localSheetId="0">'UA-SYS AND VARIOUS DIVISIONS'!$A$1:$S$362</definedName>
    <definedName name="_xlnm.Print_Titles" localSheetId="0">'UA-SYS AND VARIOUS DIVISIONS'!$4:$8</definedName>
    <definedName name="Z_CDD56FF8_9DDF_11D4_8459_00E0B8102410_.wvu.PrintArea" localSheetId="0" hidden="1">'UA-SYS AND VARIOUS DIVISIONS'!$A$1:$I$42</definedName>
    <definedName name="Z_F7BC6B39_3890_4B6E_8635_E17973C82197_.wvu.PrintArea" localSheetId="0" hidden="1">'UA-SYS AND VARIOUS DIVISIONS'!$A$1:$I$42</definedName>
  </definedNames>
  <calcPr calcId="152511"/>
</workbook>
</file>

<file path=xl/calcChain.xml><?xml version="1.0" encoding="utf-8"?>
<calcChain xmlns="http://schemas.openxmlformats.org/spreadsheetml/2006/main">
  <c r="R184" i="2" l="1"/>
  <c r="P184" i="2"/>
  <c r="N184" i="2"/>
  <c r="L184" i="2"/>
  <c r="J184" i="2"/>
  <c r="H184" i="2"/>
  <c r="F184" i="2"/>
  <c r="O183" i="2"/>
  <c r="M183" i="2"/>
  <c r="M37" i="2" l="1"/>
  <c r="O37" i="2" s="1"/>
  <c r="M358" i="2" l="1"/>
  <c r="O358" i="2" s="1"/>
  <c r="M359" i="2"/>
  <c r="O359" i="2" s="1"/>
  <c r="R360" i="2"/>
  <c r="P360" i="2"/>
  <c r="N360" i="2"/>
  <c r="L360" i="2"/>
  <c r="J360" i="2"/>
  <c r="H360" i="2"/>
  <c r="F360" i="2"/>
  <c r="H320" i="2"/>
  <c r="J320" i="2"/>
  <c r="L320" i="2"/>
  <c r="N320" i="2"/>
  <c r="P320" i="2"/>
  <c r="R320" i="2"/>
  <c r="F320" i="2"/>
  <c r="R309" i="2"/>
  <c r="P309" i="2"/>
  <c r="N309" i="2"/>
  <c r="L309" i="2"/>
  <c r="J309" i="2"/>
  <c r="H309" i="2"/>
  <c r="F309" i="2"/>
  <c r="R292" i="2"/>
  <c r="P292" i="2"/>
  <c r="N292" i="2"/>
  <c r="L292" i="2"/>
  <c r="J292" i="2"/>
  <c r="H292" i="2"/>
  <c r="F292" i="2"/>
  <c r="R285" i="2"/>
  <c r="P285" i="2"/>
  <c r="N285" i="2"/>
  <c r="L285" i="2"/>
  <c r="J285" i="2"/>
  <c r="H285" i="2"/>
  <c r="F285" i="2"/>
  <c r="L269" i="2"/>
  <c r="R267" i="2"/>
  <c r="R269" i="2" s="1"/>
  <c r="P267" i="2"/>
  <c r="P269" i="2" s="1"/>
  <c r="N267" i="2"/>
  <c r="L267" i="2"/>
  <c r="J267" i="2"/>
  <c r="J269" i="2" s="1"/>
  <c r="H267" i="2"/>
  <c r="H269" i="2" s="1"/>
  <c r="F267" i="2"/>
  <c r="F269" i="2" s="1"/>
  <c r="R257" i="2"/>
  <c r="P257" i="2"/>
  <c r="N257" i="2"/>
  <c r="L257" i="2"/>
  <c r="J257" i="2"/>
  <c r="H257" i="2"/>
  <c r="F257" i="2"/>
  <c r="R248" i="2"/>
  <c r="P248" i="2"/>
  <c r="N248" i="2"/>
  <c r="N269" i="2" s="1"/>
  <c r="L248" i="2"/>
  <c r="J248" i="2"/>
  <c r="H248" i="2"/>
  <c r="F248" i="2"/>
  <c r="L239" i="2"/>
  <c r="R237" i="2"/>
  <c r="R239" i="2" s="1"/>
  <c r="P237" i="2"/>
  <c r="P239" i="2" s="1"/>
  <c r="N237" i="2"/>
  <c r="N239" i="2" s="1"/>
  <c r="L237" i="2"/>
  <c r="J237" i="2"/>
  <c r="J239" i="2" s="1"/>
  <c r="H237" i="2"/>
  <c r="H239" i="2" s="1"/>
  <c r="F237" i="2"/>
  <c r="R224" i="2"/>
  <c r="P224" i="2"/>
  <c r="N224" i="2"/>
  <c r="L224" i="2"/>
  <c r="J224" i="2"/>
  <c r="H224" i="2"/>
  <c r="F224" i="2"/>
  <c r="L161" i="2"/>
  <c r="R159" i="2"/>
  <c r="R161" i="2" s="1"/>
  <c r="P159" i="2"/>
  <c r="P161" i="2" s="1"/>
  <c r="N159" i="2"/>
  <c r="L159" i="2"/>
  <c r="J159" i="2"/>
  <c r="J161" i="2" s="1"/>
  <c r="H159" i="2"/>
  <c r="H161" i="2" s="1"/>
  <c r="F159" i="2"/>
  <c r="R152" i="2"/>
  <c r="P152" i="2"/>
  <c r="N152" i="2"/>
  <c r="L152" i="2"/>
  <c r="J152" i="2"/>
  <c r="H152" i="2"/>
  <c r="F152" i="2"/>
  <c r="R141" i="2"/>
  <c r="P141" i="2"/>
  <c r="N141" i="2"/>
  <c r="N161" i="2" s="1"/>
  <c r="L141" i="2"/>
  <c r="J141" i="2"/>
  <c r="H141" i="2"/>
  <c r="F141" i="2"/>
  <c r="R120" i="2"/>
  <c r="P120" i="2"/>
  <c r="N120" i="2"/>
  <c r="L120" i="2"/>
  <c r="J120" i="2"/>
  <c r="H120" i="2"/>
  <c r="F120" i="2"/>
  <c r="R76" i="2"/>
  <c r="P76" i="2"/>
  <c r="N76" i="2"/>
  <c r="L76" i="2"/>
  <c r="J76" i="2"/>
  <c r="H76" i="2"/>
  <c r="F76" i="2"/>
  <c r="R58" i="2"/>
  <c r="P58" i="2"/>
  <c r="N58" i="2"/>
  <c r="L58" i="2"/>
  <c r="J58" i="2"/>
  <c r="H58" i="2"/>
  <c r="F58" i="2"/>
  <c r="R49" i="2"/>
  <c r="P49" i="2"/>
  <c r="N49" i="2"/>
  <c r="L49" i="2"/>
  <c r="J49" i="2"/>
  <c r="H49" i="2"/>
  <c r="F49" i="2"/>
  <c r="L362" i="2" l="1"/>
  <c r="F239" i="2"/>
  <c r="F161" i="2"/>
  <c r="J362" i="2"/>
  <c r="H362" i="2"/>
  <c r="N362" i="2"/>
  <c r="P362" i="2"/>
  <c r="R362" i="2"/>
  <c r="M333" i="2"/>
  <c r="O333" i="2" s="1"/>
  <c r="M332" i="2"/>
  <c r="O332" i="2" s="1"/>
  <c r="M331" i="2"/>
  <c r="O331" i="2" s="1"/>
  <c r="M329" i="2"/>
  <c r="O329" i="2" s="1"/>
  <c r="M41" i="2"/>
  <c r="O41" i="2" s="1"/>
  <c r="M40" i="2"/>
  <c r="O40" i="2" s="1"/>
  <c r="M39" i="2"/>
  <c r="O39" i="2" s="1"/>
  <c r="M38" i="2"/>
  <c r="O38" i="2" s="1"/>
  <c r="D360" i="2"/>
  <c r="D362" i="2"/>
  <c r="T60" i="2"/>
  <c r="T61" i="2"/>
  <c r="T62" i="2"/>
  <c r="T63" i="2"/>
  <c r="T72" i="2"/>
  <c r="T73" i="2"/>
  <c r="T74" i="2"/>
  <c r="T77" i="2"/>
  <c r="T122" i="2"/>
  <c r="T123" i="2"/>
  <c r="T125" i="2"/>
  <c r="T126" i="2"/>
  <c r="T127" i="2"/>
  <c r="T128" i="2"/>
  <c r="T129" i="2"/>
  <c r="T130" i="2"/>
  <c r="T131" i="2"/>
  <c r="T142" i="2"/>
  <c r="T143" i="2"/>
  <c r="T144" i="2"/>
  <c r="T146" i="2"/>
  <c r="T147" i="2"/>
  <c r="T148" i="2"/>
  <c r="T149" i="2"/>
  <c r="T150" i="2"/>
  <c r="T151" i="2"/>
  <c r="T153" i="2"/>
  <c r="T162" i="2"/>
  <c r="T163" i="2"/>
  <c r="T164" i="2"/>
  <c r="T165" i="2"/>
  <c r="T166" i="2"/>
  <c r="T172" i="2"/>
  <c r="T173" i="2"/>
  <c r="T174" i="2"/>
  <c r="T175" i="2"/>
  <c r="T178" i="2"/>
  <c r="T179" i="2"/>
  <c r="T180" i="2"/>
  <c r="T181" i="2"/>
  <c r="T185" i="2"/>
  <c r="T226" i="2"/>
  <c r="T227" i="2"/>
  <c r="T229" i="2"/>
  <c r="T230" i="2"/>
  <c r="T231" i="2"/>
  <c r="T232" i="2"/>
  <c r="T233" i="2"/>
  <c r="T234" i="2"/>
  <c r="T238" i="2"/>
  <c r="T240" i="2"/>
  <c r="T241" i="2"/>
  <c r="T242" i="2"/>
  <c r="T243" i="2"/>
  <c r="T244" i="2"/>
  <c r="T249" i="2"/>
  <c r="T259" i="2"/>
  <c r="T260" i="2"/>
  <c r="T268" i="2"/>
  <c r="T270" i="2"/>
  <c r="T271" i="2"/>
  <c r="T272" i="2"/>
  <c r="T273" i="2"/>
  <c r="T274" i="2"/>
  <c r="T279" i="2"/>
  <c r="T280" i="2"/>
  <c r="T281" i="2"/>
  <c r="T282" i="2"/>
  <c r="T286" i="2"/>
  <c r="T294" i="2"/>
  <c r="T295" i="2"/>
  <c r="T296" i="2"/>
  <c r="T297" i="2"/>
  <c r="T299" i="2"/>
  <c r="T300" i="2"/>
  <c r="T301" i="2"/>
  <c r="T305" i="2"/>
  <c r="T306" i="2"/>
  <c r="T307" i="2"/>
  <c r="T310" i="2"/>
  <c r="T311" i="2"/>
  <c r="T312" i="2"/>
  <c r="T313" i="2"/>
  <c r="T314" i="2"/>
  <c r="T321" i="2"/>
  <c r="T322" i="2"/>
  <c r="T323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19" i="2"/>
  <c r="T318" i="2"/>
  <c r="T317" i="2"/>
  <c r="T316" i="2"/>
  <c r="T315" i="2"/>
  <c r="T308" i="2"/>
  <c r="T304" i="2"/>
  <c r="T303" i="2"/>
  <c r="T302" i="2"/>
  <c r="T298" i="2"/>
  <c r="T284" i="2"/>
  <c r="T283" i="2"/>
  <c r="T278" i="2"/>
  <c r="T277" i="2"/>
  <c r="T276" i="2"/>
  <c r="T275" i="2"/>
  <c r="T266" i="2"/>
  <c r="T265" i="2"/>
  <c r="T264" i="2"/>
  <c r="T263" i="2"/>
  <c r="T262" i="2"/>
  <c r="T247" i="2"/>
  <c r="T246" i="2"/>
  <c r="T245" i="2"/>
  <c r="T235" i="2"/>
  <c r="T228" i="2"/>
  <c r="T182" i="2"/>
  <c r="T177" i="2"/>
  <c r="T176" i="2"/>
  <c r="T171" i="2"/>
  <c r="T170" i="2"/>
  <c r="T169" i="2"/>
  <c r="T168" i="2"/>
  <c r="T167" i="2"/>
  <c r="T145" i="2"/>
  <c r="T140" i="2"/>
  <c r="T139" i="2"/>
  <c r="T138" i="2"/>
  <c r="T137" i="2"/>
  <c r="T136" i="2"/>
  <c r="T135" i="2"/>
  <c r="T134" i="2"/>
  <c r="T133" i="2"/>
  <c r="T132" i="2"/>
  <c r="T124" i="2"/>
  <c r="T75" i="2"/>
  <c r="T71" i="2"/>
  <c r="T70" i="2"/>
  <c r="T69" i="2"/>
  <c r="T68" i="2"/>
  <c r="T67" i="2"/>
  <c r="T66" i="2"/>
  <c r="T64" i="2"/>
  <c r="M357" i="2"/>
  <c r="O357" i="2" s="1"/>
  <c r="M356" i="2"/>
  <c r="O356" i="2" s="1"/>
  <c r="M355" i="2"/>
  <c r="O355" i="2" s="1"/>
  <c r="M354" i="2"/>
  <c r="O354" i="2" s="1"/>
  <c r="M353" i="2"/>
  <c r="O353" i="2" s="1"/>
  <c r="M352" i="2"/>
  <c r="O352" i="2" s="1"/>
  <c r="M351" i="2"/>
  <c r="O351" i="2" s="1"/>
  <c r="M350" i="2"/>
  <c r="O350" i="2" s="1"/>
  <c r="M349" i="2"/>
  <c r="O349" i="2" s="1"/>
  <c r="M348" i="2"/>
  <c r="O348" i="2" s="1"/>
  <c r="M347" i="2"/>
  <c r="O347" i="2" s="1"/>
  <c r="M346" i="2"/>
  <c r="O346" i="2" s="1"/>
  <c r="M345" i="2"/>
  <c r="O345" i="2" s="1"/>
  <c r="M344" i="2"/>
  <c r="O344" i="2" s="1"/>
  <c r="M343" i="2"/>
  <c r="O343" i="2" s="1"/>
  <c r="M342" i="2"/>
  <c r="O342" i="2" s="1"/>
  <c r="M341" i="2"/>
  <c r="O341" i="2" s="1"/>
  <c r="M340" i="2"/>
  <c r="O340" i="2" s="1"/>
  <c r="M339" i="2"/>
  <c r="O339" i="2" s="1"/>
  <c r="M338" i="2"/>
  <c r="O338" i="2" s="1"/>
  <c r="M337" i="2"/>
  <c r="O337" i="2" s="1"/>
  <c r="M336" i="2"/>
  <c r="O336" i="2" s="1"/>
  <c r="M335" i="2"/>
  <c r="O335" i="2" s="1"/>
  <c r="M334" i="2"/>
  <c r="O334" i="2" s="1"/>
  <c r="M330" i="2"/>
  <c r="O330" i="2" s="1"/>
  <c r="M328" i="2"/>
  <c r="O328" i="2" s="1"/>
  <c r="M327" i="2"/>
  <c r="O327" i="2" s="1"/>
  <c r="M326" i="2"/>
  <c r="O326" i="2" s="1"/>
  <c r="M325" i="2"/>
  <c r="O325" i="2" s="1"/>
  <c r="M324" i="2"/>
  <c r="O324" i="2" s="1"/>
  <c r="M319" i="2"/>
  <c r="O319" i="2" s="1"/>
  <c r="M318" i="2"/>
  <c r="O318" i="2" s="1"/>
  <c r="M317" i="2"/>
  <c r="O317" i="2" s="1"/>
  <c r="M316" i="2"/>
  <c r="O316" i="2" s="1"/>
  <c r="M315" i="2"/>
  <c r="O315" i="2" s="1"/>
  <c r="M308" i="2"/>
  <c r="O308" i="2" s="1"/>
  <c r="M307" i="2"/>
  <c r="O307" i="2" s="1"/>
  <c r="M306" i="2"/>
  <c r="O306" i="2" s="1"/>
  <c r="M305" i="2"/>
  <c r="O305" i="2" s="1"/>
  <c r="M303" i="2"/>
  <c r="O303" i="2" s="1"/>
  <c r="M302" i="2"/>
  <c r="O302" i="2" s="1"/>
  <c r="M301" i="2"/>
  <c r="O301" i="2" s="1"/>
  <c r="M300" i="2"/>
  <c r="O300" i="2" s="1"/>
  <c r="M299" i="2"/>
  <c r="O299" i="2" s="1"/>
  <c r="M284" i="2"/>
  <c r="O284" i="2" s="1"/>
  <c r="M283" i="2"/>
  <c r="O283" i="2" s="1"/>
  <c r="M282" i="2"/>
  <c r="O282" i="2" s="1"/>
  <c r="M281" i="2"/>
  <c r="O281" i="2" s="1"/>
  <c r="M280" i="2"/>
  <c r="O280" i="2" s="1"/>
  <c r="M279" i="2"/>
  <c r="O279" i="2" s="1"/>
  <c r="M277" i="2"/>
  <c r="O277" i="2" s="1"/>
  <c r="M276" i="2"/>
  <c r="O276" i="2" s="1"/>
  <c r="M275" i="2"/>
  <c r="O275" i="2" s="1"/>
  <c r="M266" i="2"/>
  <c r="O266" i="2" s="1"/>
  <c r="M265" i="2"/>
  <c r="O265" i="2" s="1"/>
  <c r="M264" i="2"/>
  <c r="O264" i="2" s="1"/>
  <c r="M263" i="2"/>
  <c r="O263" i="2" s="1"/>
  <c r="M262" i="2"/>
  <c r="O262" i="2" s="1"/>
  <c r="M261" i="2"/>
  <c r="O261" i="2" s="1"/>
  <c r="M247" i="2"/>
  <c r="O247" i="2" s="1"/>
  <c r="M246" i="2"/>
  <c r="O246" i="2" s="1"/>
  <c r="M245" i="2"/>
  <c r="O245" i="2" s="1"/>
  <c r="M236" i="2"/>
  <c r="O236" i="2" s="1"/>
  <c r="M235" i="2"/>
  <c r="O235" i="2" s="1"/>
  <c r="M234" i="2"/>
  <c r="O234" i="2" s="1"/>
  <c r="M233" i="2"/>
  <c r="O233" i="2" s="1"/>
  <c r="M232" i="2"/>
  <c r="O232" i="2" s="1"/>
  <c r="M231" i="2"/>
  <c r="O231" i="2" s="1"/>
  <c r="M230" i="2"/>
  <c r="O230" i="2" s="1"/>
  <c r="M229" i="2"/>
  <c r="O229" i="2" s="1"/>
  <c r="M182" i="2"/>
  <c r="O182" i="2" s="1"/>
  <c r="M181" i="2"/>
  <c r="O181" i="2" s="1"/>
  <c r="M180" i="2"/>
  <c r="O180" i="2" s="1"/>
  <c r="M179" i="2"/>
  <c r="O179" i="2" s="1"/>
  <c r="M178" i="2"/>
  <c r="O178" i="2" s="1"/>
  <c r="M176" i="2"/>
  <c r="O176" i="2" s="1"/>
  <c r="M175" i="2"/>
  <c r="O175" i="2" s="1"/>
  <c r="M174" i="2"/>
  <c r="O174" i="2" s="1"/>
  <c r="M173" i="2"/>
  <c r="O173" i="2" s="1"/>
  <c r="M172" i="2"/>
  <c r="O172" i="2" s="1"/>
  <c r="M170" i="2"/>
  <c r="O170" i="2" s="1"/>
  <c r="M169" i="2"/>
  <c r="O169" i="2" s="1"/>
  <c r="M168" i="2"/>
  <c r="O168" i="2" s="1"/>
  <c r="M167" i="2"/>
  <c r="O167" i="2" s="1"/>
  <c r="M151" i="2"/>
  <c r="O151" i="2" s="1"/>
  <c r="M150" i="2"/>
  <c r="O150" i="2" s="1"/>
  <c r="M149" i="2"/>
  <c r="O149" i="2" s="1"/>
  <c r="M148" i="2"/>
  <c r="O148" i="2" s="1"/>
  <c r="M147" i="2"/>
  <c r="O147" i="2" s="1"/>
  <c r="M146" i="2"/>
  <c r="O146" i="2" s="1"/>
  <c r="M140" i="2"/>
  <c r="O140" i="2" s="1"/>
  <c r="M139" i="2"/>
  <c r="O139" i="2" s="1"/>
  <c r="M138" i="2"/>
  <c r="O138" i="2" s="1"/>
  <c r="M137" i="2"/>
  <c r="O137" i="2" s="1"/>
  <c r="M136" i="2"/>
  <c r="O136" i="2" s="1"/>
  <c r="M135" i="2"/>
  <c r="O135" i="2" s="1"/>
  <c r="M134" i="2"/>
  <c r="O134" i="2" s="1"/>
  <c r="M133" i="2"/>
  <c r="O133" i="2" s="1"/>
  <c r="M132" i="2"/>
  <c r="O132" i="2" s="1"/>
  <c r="M131" i="2"/>
  <c r="O131" i="2" s="1"/>
  <c r="M130" i="2"/>
  <c r="O130" i="2" s="1"/>
  <c r="M129" i="2"/>
  <c r="O129" i="2" s="1"/>
  <c r="M128" i="2"/>
  <c r="O128" i="2" s="1"/>
  <c r="M127" i="2"/>
  <c r="O127" i="2" s="1"/>
  <c r="M126" i="2"/>
  <c r="O126" i="2" s="1"/>
  <c r="M125" i="2"/>
  <c r="O125" i="2" s="1"/>
  <c r="M75" i="2"/>
  <c r="O75" i="2" s="1"/>
  <c r="M74" i="2"/>
  <c r="O74" i="2" s="1"/>
  <c r="M73" i="2"/>
  <c r="O73" i="2" s="1"/>
  <c r="M72" i="2"/>
  <c r="O72" i="2" s="1"/>
  <c r="M70" i="2"/>
  <c r="O70" i="2" s="1"/>
  <c r="M69" i="2"/>
  <c r="O69" i="2" s="1"/>
  <c r="M68" i="2"/>
  <c r="O68" i="2" s="1"/>
  <c r="M67" i="2"/>
  <c r="O67" i="2" s="1"/>
  <c r="M66" i="2"/>
  <c r="O66" i="2" s="1"/>
  <c r="M65" i="2"/>
  <c r="O65" i="2" s="1"/>
  <c r="M64" i="2"/>
  <c r="O64" i="2" s="1"/>
  <c r="M48" i="2"/>
  <c r="O48" i="2" s="1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M29" i="2"/>
  <c r="O29" i="2" s="1"/>
  <c r="M28" i="2"/>
  <c r="O28" i="2" s="1"/>
  <c r="M27" i="2"/>
  <c r="O27" i="2" s="1"/>
  <c r="M26" i="2"/>
  <c r="O26" i="2" s="1"/>
  <c r="M25" i="2"/>
  <c r="O25" i="2" s="1"/>
  <c r="M24" i="2"/>
  <c r="O24" i="2" s="1"/>
  <c r="M23" i="2"/>
  <c r="O23" i="2" s="1"/>
  <c r="M22" i="2"/>
  <c r="O22" i="2" s="1"/>
  <c r="M21" i="2"/>
  <c r="O21" i="2" s="1"/>
  <c r="M20" i="2"/>
  <c r="O20" i="2" s="1"/>
  <c r="M19" i="2"/>
  <c r="O19" i="2" s="1"/>
  <c r="M18" i="2"/>
  <c r="O18" i="2" s="1"/>
  <c r="M17" i="2"/>
  <c r="O17" i="2" s="1"/>
  <c r="M16" i="2"/>
  <c r="O16" i="2" s="1"/>
  <c r="T261" i="2"/>
  <c r="T65" i="2"/>
  <c r="T236" i="2"/>
  <c r="F362" i="2" l="1"/>
</calcChain>
</file>

<file path=xl/sharedStrings.xml><?xml version="1.0" encoding="utf-8"?>
<sst xmlns="http://schemas.openxmlformats.org/spreadsheetml/2006/main" count="742" uniqueCount="325">
  <si>
    <t>Research Scientist</t>
  </si>
  <si>
    <t>AREON Network Engineer</t>
  </si>
  <si>
    <t>ASMSA Counselor</t>
  </si>
  <si>
    <t>ASMSA Teacher</t>
  </si>
  <si>
    <t>ASMSA Maintenance Worker</t>
  </si>
  <si>
    <t>ASMSA Residential Mentor</t>
  </si>
  <si>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</si>
  <si>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</si>
  <si>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</si>
  <si>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</si>
  <si>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</si>
  <si>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</si>
  <si>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</si>
  <si>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</si>
  <si>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</si>
  <si>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</si>
  <si>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</si>
  <si>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C</t>
  </si>
  <si>
    <t>CODE</t>
  </si>
  <si>
    <t xml:space="preserve"> #</t>
  </si>
  <si>
    <t>TITLE</t>
  </si>
  <si>
    <t>ANNUAL SAL</t>
  </si>
  <si>
    <t>#</t>
  </si>
  <si>
    <t>SYSTEM ADMINISTRATION</t>
  </si>
  <si>
    <t>TWELVE MONTH EDUCATIONAL AND GENERAL</t>
  </si>
  <si>
    <t>ADMINISTRATIVE POSITIONS</t>
  </si>
  <si>
    <t>President, University of Arkansas</t>
  </si>
  <si>
    <t>Vice-Pres. for Academic Affairs</t>
  </si>
  <si>
    <t>Vice-Pres. for Agriculture/Chance.</t>
  </si>
  <si>
    <t>Vice-Pres. for Univ. Rel. &amp; Pub. Ser</t>
  </si>
  <si>
    <t>General Counsel</t>
  </si>
  <si>
    <t>Assoc. Vice President</t>
  </si>
  <si>
    <t>Dir. of Employee Benefits</t>
  </si>
  <si>
    <t>Dir. of Internal Audits</t>
  </si>
  <si>
    <t>Dir. of Plan. &amp; Resource Services</t>
  </si>
  <si>
    <t>Assoc. Dir. of Plng. &amp; Res. Svcs.</t>
  </si>
  <si>
    <t>Senior Assoc. General Counsel</t>
  </si>
  <si>
    <t>Senior Institutional Audit Manager</t>
  </si>
  <si>
    <t>Assoc. General Counsel</t>
  </si>
  <si>
    <t>Asst. Dir. of Plng. &amp; Res. Svcs</t>
  </si>
  <si>
    <t>Asst. to the President</t>
  </si>
  <si>
    <t>Research Associate</t>
  </si>
  <si>
    <t>Regional Audit Manager</t>
  </si>
  <si>
    <t>Dir. of Administrative Services</t>
  </si>
  <si>
    <t>Dir. of Computing Services</t>
  </si>
  <si>
    <t>Director of Institutional Research</t>
  </si>
  <si>
    <t>Assoc. Director of Internal Audits</t>
  </si>
  <si>
    <t>Associate Director</t>
  </si>
  <si>
    <t>Dir. of University Information</t>
  </si>
  <si>
    <t>Senior Internal Auditor</t>
  </si>
  <si>
    <t>Assoc. for Administration</t>
  </si>
  <si>
    <t>TOTAL</t>
  </si>
  <si>
    <t>ADMIN POSITIONS</t>
  </si>
  <si>
    <t>Sr. Project/Program Director</t>
  </si>
  <si>
    <t>Project/Program Director</t>
  </si>
  <si>
    <t>Project/Program Manager</t>
  </si>
  <si>
    <t>Project/Program Specialist</t>
  </si>
  <si>
    <t>Associate for Administration</t>
  </si>
  <si>
    <t>ACADEMIC POSITIONS</t>
  </si>
  <si>
    <t>Faculty</t>
  </si>
  <si>
    <t>Distinguished Professor</t>
  </si>
  <si>
    <t>University Professor</t>
  </si>
  <si>
    <t>Professor</t>
  </si>
  <si>
    <t>Instructor</t>
  </si>
  <si>
    <t>Department Chairperson</t>
  </si>
  <si>
    <t>Curator Faculty</t>
  </si>
  <si>
    <t>NINE MONTH EDUCATIONAL AND GENERAL</t>
  </si>
  <si>
    <t>Assoc. Professor</t>
  </si>
  <si>
    <t>Asst. Professor</t>
  </si>
  <si>
    <t>Lecturer</t>
  </si>
  <si>
    <t>AGRICULTURAL EXPERIMENT STATION</t>
  </si>
  <si>
    <t>Assoc. V.P. - Exp. Sta./Dean</t>
  </si>
  <si>
    <t>Assoc. Dir. of Agri. Exper. Station</t>
  </si>
  <si>
    <t>Director of Development</t>
  </si>
  <si>
    <t>Asst. Dir. of Agri. Exper. Station</t>
  </si>
  <si>
    <t>Fiscal Operations Manager</t>
  </si>
  <si>
    <t>Resident Director in Charge</t>
  </si>
  <si>
    <t>Program Associate</t>
  </si>
  <si>
    <t>Director of Springdale Lab</t>
  </si>
  <si>
    <t xml:space="preserve">Senior Graduate Assistant </t>
  </si>
  <si>
    <t>Post Doctoral Associate</t>
  </si>
  <si>
    <t>Program Technician</t>
  </si>
  <si>
    <t>Program Assistant</t>
  </si>
  <si>
    <t xml:space="preserve">Graduate Assistant </t>
  </si>
  <si>
    <t>COOPERATIVE EXTENSION SERVICE</t>
  </si>
  <si>
    <t>Assoc. V.P. - Ext. Serv./Dean</t>
  </si>
  <si>
    <t>Assoc. Director</t>
  </si>
  <si>
    <t>District Director</t>
  </si>
  <si>
    <t>County Ext. Agent</t>
  </si>
  <si>
    <t>County Ext. Agent IV</t>
  </si>
  <si>
    <t>County Ext. Agent III</t>
  </si>
  <si>
    <t>County Ext. Agent II</t>
  </si>
  <si>
    <t>County Ext. Agent I</t>
  </si>
  <si>
    <t>Director of Information Technology</t>
  </si>
  <si>
    <t>Dir. of Physical Plant</t>
  </si>
  <si>
    <t>ARKANSAS ARCHEOLOGICAL SURVEY</t>
  </si>
  <si>
    <t>Dir. of  Ar. Archeological Survey</t>
  </si>
  <si>
    <t>State Archeologist</t>
  </si>
  <si>
    <t>Survey Assistant Director</t>
  </si>
  <si>
    <t>Archeologist</t>
  </si>
  <si>
    <t>Assoc. Archeologist</t>
  </si>
  <si>
    <t>Asst. Archeologist</t>
  </si>
  <si>
    <t>Survey Research Associate</t>
  </si>
  <si>
    <t>Survey Research Assistant</t>
  </si>
  <si>
    <t>Archeological Assistant</t>
  </si>
  <si>
    <t>CRIMINAL JUSTICE INSTITUTE</t>
  </si>
  <si>
    <t>ADMINISTRATIVE AND ACADEMIC POSITION</t>
  </si>
  <si>
    <t>Director, Criminal Justice Institute</t>
  </si>
  <si>
    <t>Assoc. Dir Criminal Justice Inst</t>
  </si>
  <si>
    <t>Asst. Dir., Fiscal Affairs</t>
  </si>
  <si>
    <t>Director of Computer Serv.</t>
  </si>
  <si>
    <t>Institutional Assistant</t>
  </si>
  <si>
    <t>CLINTON SCHOOL OF PUBLIC SERVICE</t>
  </si>
  <si>
    <t>Faculty - 12 month</t>
  </si>
  <si>
    <t>Dean of Clinton School</t>
  </si>
  <si>
    <t>Project/Program Administrator</t>
  </si>
  <si>
    <t>ARK RESEARCH &amp; EDUC OPTICAL NETWORK</t>
  </si>
  <si>
    <t>AREON Executive Director</t>
  </si>
  <si>
    <t>AREON Chief Technology Officer</t>
  </si>
  <si>
    <t>AREON Director of Admn &amp; Plgn</t>
  </si>
  <si>
    <t>ARK SCHOOL FOR MATH, SCI AND ARTS</t>
  </si>
  <si>
    <t>ASMSA Director</t>
  </si>
  <si>
    <t>ASMSA Dean of Academic Affairs</t>
  </si>
  <si>
    <t>ASMSA Director of Finance</t>
  </si>
  <si>
    <t>ASMSA Dean Of Students</t>
  </si>
  <si>
    <t>ASMSA Director of Institutional Adv</t>
  </si>
  <si>
    <t>ASMSA Graphics Designer &amp; Teacher</t>
  </si>
  <si>
    <t>ASMSA Asst Network Engineer</t>
  </si>
  <si>
    <t>ASMSA Network Administrator</t>
  </si>
  <si>
    <t>ASMSA Project/Program Manager</t>
  </si>
  <si>
    <t>ASMSA Distant Learning Tech</t>
  </si>
  <si>
    <t>ASMSA Facility Manager</t>
  </si>
  <si>
    <t>ASMSA HR/PR Manager</t>
  </si>
  <si>
    <t>ASMSA Project/Program Specialist</t>
  </si>
  <si>
    <t>ASMSA Coord Of Residential Life</t>
  </si>
  <si>
    <t>ASMSA Administrative Assistant</t>
  </si>
  <si>
    <t>ASMSA Teacher - Part Time</t>
  </si>
  <si>
    <t>ASMSA Community Developer</t>
  </si>
  <si>
    <t>ASMSA Registrar</t>
  </si>
  <si>
    <t>ASMSA Secretary</t>
  </si>
  <si>
    <t>ASMSA Maintenance Supervisor</t>
  </si>
  <si>
    <t>ASMSA Library Assistant</t>
  </si>
  <si>
    <t>ASMSA Recruiter</t>
  </si>
  <si>
    <t>ASMSA Receptionist</t>
  </si>
  <si>
    <t>ASMSA Residential Life Secretary</t>
  </si>
  <si>
    <t>SUBTOTAL UA-AES</t>
  </si>
  <si>
    <t>SUBTOTAL UA-CES</t>
  </si>
  <si>
    <t>SUBTOTAL UA-AAS</t>
  </si>
  <si>
    <t>ASMSA Asst Dean for Outreach</t>
  </si>
  <si>
    <t xml:space="preserve">Asst. Professor </t>
  </si>
  <si>
    <t>Asst to the Assoc. VP - Exper Stat.</t>
  </si>
  <si>
    <t>ASMSA Asst Dean for Counseling Serv.</t>
  </si>
  <si>
    <t>ASMSA Asst Dean for Inst. Effect.</t>
  </si>
  <si>
    <t>TOTAL UA-System &amp; Various Divisions</t>
  </si>
  <si>
    <t>UNIVERSITY OF ARKANSAS - SYSTEM AND VARIOUS DIVISIONS</t>
  </si>
  <si>
    <t>ASMSA Dir of Admissions &amp; Public Aff</t>
  </si>
  <si>
    <t>2017-18</t>
  </si>
  <si>
    <t>2018-19</t>
  </si>
  <si>
    <t>HIGHER EDUCATION PERSONAL SERVICES RECOMMENDATIONS FOR THE 2019-21 BIENNIUM</t>
  </si>
  <si>
    <t>2019-20</t>
  </si>
  <si>
    <t>2020-21</t>
  </si>
  <si>
    <t>Vice-Pres. for Finance &amp; CFO</t>
  </si>
  <si>
    <t>Vice-Pres. for Administration</t>
  </si>
  <si>
    <t>Exec. Project/Program Director</t>
  </si>
  <si>
    <t>CLASSIFIED POSITIONS</t>
  </si>
  <si>
    <t>C037C</t>
  </si>
  <si>
    <t>Administrative Analyst</t>
  </si>
  <si>
    <t>GRADE C115</t>
  </si>
  <si>
    <t>S033C</t>
  </si>
  <si>
    <t>Maintenance Supervisor</t>
  </si>
  <si>
    <t>C046C</t>
  </si>
  <si>
    <t>Legal Support Specialist</t>
  </si>
  <si>
    <t>GRADE C113</t>
  </si>
  <si>
    <t>C056C</t>
  </si>
  <si>
    <t>Administrative Specialist III</t>
  </si>
  <si>
    <t>GRADE C112</t>
  </si>
  <si>
    <t>S057C</t>
  </si>
  <si>
    <t>Landscape Specialist</t>
  </si>
  <si>
    <t>GRADE C110</t>
  </si>
  <si>
    <t>D044C</t>
  </si>
  <si>
    <t xml:space="preserve">Systems Analyst </t>
  </si>
  <si>
    <t>GRADE C122</t>
  </si>
  <si>
    <t>D054C</t>
  </si>
  <si>
    <t>Computer Support Coordinator</t>
  </si>
  <si>
    <t>GRADE C121</t>
  </si>
  <si>
    <t>D063C</t>
  </si>
  <si>
    <t>Computer Support Specialist</t>
  </si>
  <si>
    <t>GRADE C119</t>
  </si>
  <si>
    <t>B061C</t>
  </si>
  <si>
    <t xml:space="preserve">Research Technologist </t>
  </si>
  <si>
    <t>A074C</t>
  </si>
  <si>
    <t>Fiscal Support Supervisor</t>
  </si>
  <si>
    <t>GRADE C118</t>
  </si>
  <si>
    <t>D065C</t>
  </si>
  <si>
    <t>Network Support Analyst</t>
  </si>
  <si>
    <t>P021C</t>
  </si>
  <si>
    <t>Editor</t>
  </si>
  <si>
    <t>GRADE C117</t>
  </si>
  <si>
    <t>S017C</t>
  </si>
  <si>
    <t>Maintenance Coordinator</t>
  </si>
  <si>
    <t>G195C</t>
  </si>
  <si>
    <t>HEI Program Coordinator</t>
  </si>
  <si>
    <t>GRADE C116</t>
  </si>
  <si>
    <t>A091C</t>
  </si>
  <si>
    <t>Fiscal Support Analyst</t>
  </si>
  <si>
    <t>D079C</t>
  </si>
  <si>
    <t>Computer Support Technician</t>
  </si>
  <si>
    <t>S031C</t>
  </si>
  <si>
    <t>Skilled Tradesman</t>
  </si>
  <si>
    <t>D084C</t>
  </si>
  <si>
    <t>Computer Operator</t>
  </si>
  <si>
    <t>GRADE C114</t>
  </si>
  <si>
    <t>D082C</t>
  </si>
  <si>
    <t>Network Analyst</t>
  </si>
  <si>
    <t>C050C</t>
  </si>
  <si>
    <t>Administrative Support Supervisor</t>
  </si>
  <si>
    <t>R036C</t>
  </si>
  <si>
    <t>Human Resources Specialist</t>
  </si>
  <si>
    <t>S053C</t>
  </si>
  <si>
    <t>Auto/Diesel Mechanic</t>
  </si>
  <si>
    <t>B105C</t>
  </si>
  <si>
    <t>Farm Foreman -Inst</t>
  </si>
  <si>
    <t>A098C</t>
  </si>
  <si>
    <t>Fiscal Support Specialist</t>
  </si>
  <si>
    <t>S050C</t>
  </si>
  <si>
    <t>Maintenance Specialist</t>
  </si>
  <si>
    <t>B106C</t>
  </si>
  <si>
    <t>Research Assistant</t>
  </si>
  <si>
    <t>D091C</t>
  </si>
  <si>
    <t xml:space="preserve">Computer Lab Technician </t>
  </si>
  <si>
    <t>S058C</t>
  </si>
  <si>
    <t>Equipment Mechanic</t>
  </si>
  <si>
    <t>B120C</t>
  </si>
  <si>
    <t>Farm Maintenance Mechanic</t>
  </si>
  <si>
    <t>R038C</t>
  </si>
  <si>
    <t>Human Resources Assistant</t>
  </si>
  <si>
    <t>B111C</t>
  </si>
  <si>
    <t>Laboratory Technician</t>
  </si>
  <si>
    <t>B112C</t>
  </si>
  <si>
    <t>Greenhouse Technician</t>
  </si>
  <si>
    <t>GRADE C109</t>
  </si>
  <si>
    <t>S060C</t>
  </si>
  <si>
    <t>Heavy Equipment Operator</t>
  </si>
  <si>
    <t>B113C</t>
  </si>
  <si>
    <t xml:space="preserve">Research Technician </t>
  </si>
  <si>
    <t>C073C</t>
  </si>
  <si>
    <t>Administrative Specialist II</t>
  </si>
  <si>
    <t>A101C</t>
  </si>
  <si>
    <t xml:space="preserve">Accounting Technician </t>
  </si>
  <si>
    <t>S065C</t>
  </si>
  <si>
    <t>Maintenance Assistant</t>
  </si>
  <si>
    <t>GRADE C108</t>
  </si>
  <si>
    <t>B114C</t>
  </si>
  <si>
    <t>Research Field Technician</t>
  </si>
  <si>
    <t>C087C</t>
  </si>
  <si>
    <t>Administrative Specialist I</t>
  </si>
  <si>
    <t>GRADE C106</t>
  </si>
  <si>
    <t>B115C</t>
  </si>
  <si>
    <t>Agriculture Farm Technician</t>
  </si>
  <si>
    <t>B116C</t>
  </si>
  <si>
    <t>Agriculture Lab Technician</t>
  </si>
  <si>
    <t>S084C</t>
  </si>
  <si>
    <t xml:space="preserve">Institutional Services Supervisor </t>
  </si>
  <si>
    <t>GRADE C104</t>
  </si>
  <si>
    <t>S087C</t>
  </si>
  <si>
    <t>Institutional Services Assistant</t>
  </si>
  <si>
    <t>GRADE C103</t>
  </si>
  <si>
    <t>ANIMAL DISEASE DIAGNOSTIC LABORATORY</t>
  </si>
  <si>
    <t>B034C</t>
  </si>
  <si>
    <t>Microbiologist Supervisor</t>
  </si>
  <si>
    <t>B077C</t>
  </si>
  <si>
    <t xml:space="preserve">Microbiologist </t>
  </si>
  <si>
    <t>A082C</t>
  </si>
  <si>
    <t>Accountant II</t>
  </si>
  <si>
    <t>A089C</t>
  </si>
  <si>
    <t>Accountant I</t>
  </si>
  <si>
    <t>S023C</t>
  </si>
  <si>
    <t>Print Shop Manager</t>
  </si>
  <si>
    <t>A090C</t>
  </si>
  <si>
    <t>Payroll Services Specialist</t>
  </si>
  <si>
    <t>S032C</t>
  </si>
  <si>
    <t>Print Shop Supervisor</t>
  </si>
  <si>
    <t>V015C</t>
  </si>
  <si>
    <t>Purchasing Specialist</t>
  </si>
  <si>
    <t>P041C</t>
  </si>
  <si>
    <t xml:space="preserve">Commerical Graphic Artist </t>
  </si>
  <si>
    <t>P039C</t>
  </si>
  <si>
    <t>Institutional Printer</t>
  </si>
  <si>
    <t>S051C</t>
  </si>
  <si>
    <t xml:space="preserve">Instrumentation Technician </t>
  </si>
  <si>
    <t>P053C</t>
  </si>
  <si>
    <t>Special Events Coordinator</t>
  </si>
  <si>
    <t>S056C</t>
  </si>
  <si>
    <t>Food Preparation Supervisor</t>
  </si>
  <si>
    <t>GRADE C111</t>
  </si>
  <si>
    <t>S054C</t>
  </si>
  <si>
    <t>Printer</t>
  </si>
  <si>
    <t>C063C</t>
  </si>
  <si>
    <t>Campus Postmaster</t>
  </si>
  <si>
    <t>P057C</t>
  </si>
  <si>
    <t>Livestock News Reporter</t>
  </si>
  <si>
    <t>V025C</t>
  </si>
  <si>
    <t>Warehouse Specialist</t>
  </si>
  <si>
    <t>C077C</t>
  </si>
  <si>
    <t xml:space="preserve">CES Program Assistant  </t>
  </si>
  <si>
    <t>P060C</t>
  </si>
  <si>
    <t>Multimedia Technician</t>
  </si>
  <si>
    <t>S071C</t>
  </si>
  <si>
    <t>Institutional Services Shift Supv</t>
  </si>
  <si>
    <t>GRADE C107</t>
  </si>
  <si>
    <t>S081C</t>
  </si>
  <si>
    <t>Apprentice Tradesman</t>
  </si>
  <si>
    <t>GRADE C105</t>
  </si>
  <si>
    <t>V030C</t>
  </si>
  <si>
    <t>Shipping and Receiving Clerk</t>
  </si>
  <si>
    <t>Institutional Services Supervisor</t>
  </si>
  <si>
    <t xml:space="preserve">Administrative Specialist II </t>
  </si>
  <si>
    <t>ASMSA Asst Dean for Student Wellness</t>
  </si>
  <si>
    <t>ASMSA Computer Science Edu. Specialist</t>
  </si>
  <si>
    <t>ASMSA Student Success Coordinator</t>
  </si>
  <si>
    <t>ASMSA Admissions Coordinator</t>
  </si>
  <si>
    <t>IPC</t>
  </si>
  <si>
    <t>D071C</t>
  </si>
  <si>
    <t>Computer Support Analyst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</si>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</sst>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\)"/>
    <numFmt numFmtId="165" formatCode="\(#.00\)"/>
    <numFmt numFmtId="166" formatCode="0.0%"/>
  </numFmts>
  <fonts count="12" x14ac:knownFonts="1">
    <font>
      <sz val="12"/>
      <name val="Times New Roman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2" borderId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" fillId="2" borderId="0" applyBorder="0"/>
    <xf numFmtId="0" fontId="3" fillId="2" borderId="0"/>
    <xf numFmtId="0" fontId="3" fillId="2" borderId="0"/>
    <xf numFmtId="0" fontId="3" fillId="2" borderId="0"/>
    <xf numFmtId="0" fontId="3" fillId="2" borderId="0"/>
    <xf numFmtId="9" fontId="10" fillId="0" borderId="0" applyFont="0" applyFill="0" applyBorder="0" applyAlignment="0" applyProtection="0"/>
    <xf numFmtId="0" fontId="3" fillId="3" borderId="0"/>
    <xf numFmtId="0" fontId="3" fillId="2" borderId="0" applyBorder="0"/>
  </cellStyleXfs>
  <cellXfs count="85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2" fillId="0" borderId="0" xfId="0" applyNumberFormat="1" applyFont="1" applyFill="1"/>
    <xf numFmtId="0" fontId="6" fillId="0" borderId="0" xfId="6" applyNumberFormat="1" applyFont="1" applyFill="1" applyBorder="1"/>
    <xf numFmtId="0" fontId="7" fillId="0" borderId="0" xfId="6" applyNumberFormat="1" applyFont="1" applyFill="1"/>
    <xf numFmtId="0" fontId="8" fillId="0" borderId="0" xfId="6" applyNumberFormat="1" applyFont="1" applyFill="1"/>
    <xf numFmtId="164" fontId="8" fillId="0" borderId="0" xfId="6" applyNumberFormat="1" applyFont="1" applyFill="1" applyAlignment="1">
      <alignment horizontal="right"/>
    </xf>
    <xf numFmtId="164" fontId="8" fillId="0" borderId="0" xfId="6" applyNumberFormat="1" applyFont="1" applyFill="1" applyAlignment="1">
      <alignment horizontal="left"/>
    </xf>
    <xf numFmtId="0" fontId="8" fillId="0" borderId="0" xfId="6" applyNumberFormat="1" applyFont="1" applyFill="1" applyAlignment="1">
      <alignment horizontal="center"/>
    </xf>
    <xf numFmtId="3" fontId="8" fillId="0" borderId="0" xfId="6" applyNumberFormat="1" applyFont="1" applyFill="1" applyAlignment="1">
      <alignment horizontal="center"/>
    </xf>
    <xf numFmtId="0" fontId="6" fillId="0" borderId="0" xfId="6" applyNumberFormat="1" applyFont="1" applyFill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1" fontId="9" fillId="0" borderId="2" xfId="4" applyNumberFormat="1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6" fillId="0" borderId="4" xfId="4" applyNumberFormat="1" applyFont="1" applyFill="1" applyBorder="1" applyAlignment="1">
      <alignment horizontal="center"/>
    </xf>
    <xf numFmtId="0" fontId="9" fillId="0" borderId="5" xfId="4" applyNumberFormat="1" applyFont="1" applyFill="1" applyBorder="1" applyAlignment="1">
      <alignment horizontal="center"/>
    </xf>
    <xf numFmtId="1" fontId="9" fillId="0" borderId="5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3" fontId="9" fillId="0" borderId="5" xfId="4" applyNumberFormat="1" applyFont="1" applyFill="1" applyBorder="1" applyAlignment="1">
      <alignment horizontal="center"/>
    </xf>
    <xf numFmtId="49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left"/>
    </xf>
    <xf numFmtId="0" fontId="6" fillId="0" borderId="2" xfId="6" applyNumberFormat="1" applyFont="1" applyFill="1" applyBorder="1"/>
    <xf numFmtId="3" fontId="6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164" fontId="6" fillId="0" borderId="0" xfId="6" applyNumberFormat="1" applyFont="1" applyFill="1" applyBorder="1" applyAlignment="1">
      <alignment horizontal="left"/>
    </xf>
    <xf numFmtId="0" fontId="9" fillId="0" borderId="0" xfId="6" applyFont="1" applyFill="1" applyBorder="1"/>
    <xf numFmtId="0" fontId="6" fillId="0" borderId="0" xfId="6" applyFont="1" applyFill="1" applyBorder="1"/>
    <xf numFmtId="3" fontId="6" fillId="0" borderId="0" xfId="8" applyNumberFormat="1" applyFont="1" applyFill="1" applyBorder="1" applyAlignment="1">
      <alignment horizontal="center"/>
    </xf>
    <xf numFmtId="3" fontId="6" fillId="0" borderId="6" xfId="6" applyNumberFormat="1" applyFont="1" applyFill="1" applyBorder="1" applyAlignment="1">
      <alignment horizontal="center"/>
    </xf>
    <xf numFmtId="0" fontId="6" fillId="0" borderId="0" xfId="6" applyFont="1" applyFill="1" applyBorder="1" applyAlignment="1">
      <alignment horizontal="left" indent="1"/>
    </xf>
    <xf numFmtId="3" fontId="6" fillId="0" borderId="7" xfId="6" applyNumberFormat="1" applyFont="1" applyFill="1" applyBorder="1" applyAlignment="1">
      <alignment horizontal="center"/>
    </xf>
    <xf numFmtId="0" fontId="6" fillId="0" borderId="0" xfId="3" applyFont="1" applyFill="1" applyBorder="1"/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8" fillId="0" borderId="0" xfId="6" applyNumberFormat="1" applyFont="1" applyFill="1" applyBorder="1"/>
    <xf numFmtId="0" fontId="6" fillId="0" borderId="0" xfId="6" applyFont="1" applyFill="1" applyBorder="1" applyAlignment="1"/>
    <xf numFmtId="0" fontId="6" fillId="0" borderId="0" xfId="5" applyNumberFormat="1" applyFont="1" applyFill="1" applyBorder="1"/>
    <xf numFmtId="0" fontId="9" fillId="0" borderId="0" xfId="5" applyFont="1" applyFill="1" applyBorder="1"/>
    <xf numFmtId="3" fontId="6" fillId="0" borderId="0" xfId="5" applyNumberFormat="1" applyFont="1" applyFill="1" applyBorder="1" applyAlignment="1">
      <alignment horizontal="center"/>
    </xf>
    <xf numFmtId="0" fontId="6" fillId="0" borderId="0" xfId="5" applyFont="1" applyFill="1" applyBorder="1"/>
    <xf numFmtId="0" fontId="6" fillId="0" borderId="0" xfId="3" applyFont="1" applyFill="1" applyBorder="1" applyAlignment="1">
      <alignment horizontal="center"/>
    </xf>
    <xf numFmtId="0" fontId="8" fillId="0" borderId="0" xfId="5" applyNumberFormat="1" applyFont="1" applyFill="1" applyBorder="1"/>
    <xf numFmtId="164" fontId="6" fillId="0" borderId="0" xfId="6" applyNumberFormat="1" applyFont="1" applyFill="1" applyBorder="1"/>
    <xf numFmtId="3" fontId="6" fillId="0" borderId="0" xfId="6" applyNumberFormat="1" applyFont="1" applyFill="1" applyAlignment="1">
      <alignment horizontal="center"/>
    </xf>
    <xf numFmtId="0" fontId="6" fillId="0" borderId="0" xfId="3" applyFont="1" applyFill="1" applyBorder="1" applyProtection="1">
      <protection locked="0"/>
    </xf>
    <xf numFmtId="0" fontId="6" fillId="0" borderId="6" xfId="6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6" applyFont="1" applyFill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49" fontId="6" fillId="0" borderId="0" xfId="6" applyNumberFormat="1" applyFont="1" applyFill="1" applyBorder="1"/>
    <xf numFmtId="165" fontId="6" fillId="0" borderId="0" xfId="6" applyNumberFormat="1" applyFont="1" applyFill="1" applyBorder="1" applyAlignment="1">
      <alignment horizontal="left"/>
    </xf>
    <xf numFmtId="0" fontId="11" fillId="0" borderId="0" xfId="0" applyNumberFormat="1" applyFont="1" applyFill="1"/>
    <xf numFmtId="3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/>
    <xf numFmtId="3" fontId="9" fillId="0" borderId="0" xfId="4" applyNumberFormat="1" applyFont="1" applyFill="1" applyBorder="1" applyAlignment="1"/>
    <xf numFmtId="0" fontId="9" fillId="0" borderId="8" xfId="6" applyNumberFormat="1" applyFont="1" applyFill="1" applyBorder="1"/>
    <xf numFmtId="3" fontId="9" fillId="0" borderId="9" xfId="4" applyNumberFormat="1" applyFont="1" applyFill="1" applyBorder="1" applyAlignment="1">
      <alignment horizontal="center"/>
    </xf>
    <xf numFmtId="3" fontId="9" fillId="0" borderId="10" xfId="4" applyNumberFormat="1" applyFont="1" applyFill="1" applyBorder="1" applyAlignment="1">
      <alignment horizontal="center"/>
    </xf>
    <xf numFmtId="3" fontId="9" fillId="0" borderId="11" xfId="4" applyNumberFormat="1" applyFont="1" applyFill="1" applyBorder="1" applyAlignment="1">
      <alignment horizontal="center"/>
    </xf>
    <xf numFmtId="0" fontId="6" fillId="0" borderId="12" xfId="6" applyNumberFormat="1" applyFont="1" applyFill="1" applyBorder="1" applyAlignment="1">
      <alignment horizontal="center"/>
    </xf>
    <xf numFmtId="0" fontId="6" fillId="0" borderId="13" xfId="6" applyNumberFormat="1" applyFont="1" applyFill="1" applyBorder="1" applyAlignment="1">
      <alignment horizontal="center"/>
    </xf>
    <xf numFmtId="166" fontId="6" fillId="0" borderId="0" xfId="8" applyNumberFormat="1" applyFont="1" applyFill="1" applyBorder="1"/>
    <xf numFmtId="0" fontId="6" fillId="0" borderId="0" xfId="9" applyNumberFormat="1" applyFont="1" applyFill="1" applyBorder="1" applyAlignment="1">
      <alignment horizontal="center"/>
    </xf>
    <xf numFmtId="0" fontId="6" fillId="0" borderId="0" xfId="7" applyFont="1" applyFill="1" applyBorder="1" applyAlignment="1" applyProtection="1">
      <alignment horizontal="left"/>
    </xf>
    <xf numFmtId="0" fontId="6" fillId="0" borderId="7" xfId="3" applyFont="1" applyFill="1" applyBorder="1" applyAlignment="1">
      <alignment horizontal="center"/>
    </xf>
    <xf numFmtId="0" fontId="6" fillId="0" borderId="0" xfId="10" applyFont="1" applyFill="1"/>
    <xf numFmtId="1" fontId="6" fillId="0" borderId="0" xfId="7" applyNumberFormat="1" applyFont="1" applyFill="1" applyBorder="1" applyProtection="1"/>
    <xf numFmtId="0" fontId="6" fillId="0" borderId="7" xfId="7" applyFont="1" applyFill="1" applyBorder="1" applyAlignment="1">
      <alignment horizontal="center"/>
    </xf>
    <xf numFmtId="0" fontId="6" fillId="0" borderId="0" xfId="3" applyFont="1" applyFill="1" applyBorder="1" applyAlignment="1" applyProtection="1">
      <alignment horizontal="left" indent="1"/>
      <protection locked="0"/>
    </xf>
    <xf numFmtId="49" fontId="9" fillId="0" borderId="0" xfId="6" applyNumberFormat="1" applyFont="1" applyFill="1" applyBorder="1" applyAlignment="1">
      <alignment horizontal="center"/>
    </xf>
    <xf numFmtId="49" fontId="6" fillId="0" borderId="0" xfId="6" applyNumberFormat="1" applyFont="1" applyFill="1" applyBorder="1" applyAlignment="1">
      <alignment horizontal="center"/>
    </xf>
    <xf numFmtId="0" fontId="2" fillId="2" borderId="0" xfId="0" applyNumberFormat="1" applyFont="1" applyAlignment="1">
      <alignment horizontal="center"/>
    </xf>
    <xf numFmtId="0" fontId="6" fillId="0" borderId="0" xfId="6" quotePrefix="1" applyFont="1" applyFill="1" applyBorder="1" applyAlignment="1">
      <alignment horizontal="left" indent="1"/>
    </xf>
    <xf numFmtId="0" fontId="5" fillId="0" borderId="0" xfId="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1">
    <cellStyle name="Comma 2" xfId="1"/>
    <cellStyle name="Comma0" xfId="2"/>
    <cellStyle name="Normal" xfId="0" builtinId="0"/>
    <cellStyle name="Normal_ANC Completed Request" xfId="9"/>
    <cellStyle name="Normal_asuj" xfId="10"/>
    <cellStyle name="Normal_asuj_UA Fund Form A" xfId="3"/>
    <cellStyle name="Normal_Copy of ASUJ" xfId="4"/>
    <cellStyle name="Normal_Sheet1" xfId="5"/>
    <cellStyle name="Normal_UA Fund Form A" xfId="6"/>
    <cellStyle name="Normal_UAF" xfId="7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274"/>
  <sheetViews>
    <sheetView tabSelected="1" showOutlineSymbols="0" topLeftCell="A187" zoomScaleNormal="100" zoomScaleSheetLayoutView="100" workbookViewId="0">
      <selection activeCell="S197" sqref="S197"/>
    </sheetView>
  </sheetViews>
  <sheetFormatPr defaultColWidth="10.25" defaultRowHeight="15" x14ac:dyDescent="0.2"/>
  <cols>
    <col min="1" max="1" width="5.375" style="2" customWidth="1"/>
    <col min="2" max="2" width="6.375" style="81" customWidth="1"/>
    <col min="3" max="3" width="6.75" style="2" bestFit="1" customWidth="1"/>
    <col min="4" max="4" width="3.625" style="3" customWidth="1"/>
    <col min="5" max="5" width="37.625" style="2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375" style="2" customWidth="1"/>
    <col min="17" max="17" width="14.375" style="2" customWidth="1"/>
    <col min="18" max="18" width="5.375" style="2" customWidth="1"/>
    <col min="19" max="19" width="14.375" style="2" customWidth="1"/>
    <col min="20" max="20" width="8" style="2" customWidth="1"/>
    <col min="21" max="16384" width="10.25" style="2"/>
  </cols>
  <sheetData>
    <row r="1" spans="1:48" s="1" customFormat="1" ht="12.75" customHeight="1" x14ac:dyDescent="0.3">
      <c r="A1" s="83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.75" customHeight="1" x14ac:dyDescent="0.2">
      <c r="A2" s="84" t="s">
        <v>158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 customHeight="1" thickBot="1" x14ac:dyDescent="0.25">
      <c r="A3" s="5"/>
      <c r="B3" s="9"/>
      <c r="C3" s="7"/>
      <c r="D3" s="8"/>
      <c r="E3" s="6"/>
      <c r="F3" s="9"/>
      <c r="G3" s="9"/>
      <c r="H3" s="10"/>
      <c r="I3" s="9"/>
      <c r="J3" s="10"/>
      <c r="K3" s="9"/>
      <c r="L3" s="9"/>
      <c r="M3" s="9"/>
      <c r="N3" s="9"/>
      <c r="O3" s="9"/>
      <c r="P3" s="11"/>
      <c r="Q3" s="11"/>
      <c r="R3" s="11"/>
      <c r="S3" s="11"/>
      <c r="T3" s="4"/>
      <c r="U3" s="4"/>
      <c r="V3" s="4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 customHeight="1" x14ac:dyDescent="0.2">
      <c r="A4" s="12"/>
      <c r="B4" s="13"/>
      <c r="C4" s="14"/>
      <c r="D4" s="15"/>
      <c r="E4" s="13"/>
      <c r="F4" s="13"/>
      <c r="G4" s="61"/>
      <c r="H4" s="13"/>
      <c r="I4" s="61"/>
      <c r="J4" s="13"/>
      <c r="K4" s="61"/>
      <c r="L4" s="61"/>
      <c r="M4" s="61"/>
      <c r="N4" s="61"/>
      <c r="O4" s="61"/>
      <c r="P4" s="63"/>
      <c r="Q4" s="61" t="s">
        <v>7</v>
      </c>
      <c r="R4" s="63"/>
      <c r="S4" s="66" t="s">
        <v>7</v>
      </c>
      <c r="T4" s="4"/>
      <c r="U4" s="4"/>
      <c r="V4" s="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 customHeight="1" x14ac:dyDescent="0.2">
      <c r="A5" s="16"/>
      <c r="B5" s="62"/>
      <c r="C5" s="17"/>
      <c r="D5" s="18"/>
      <c r="E5" s="62"/>
      <c r="F5" s="64"/>
      <c r="G5" s="60" t="s">
        <v>8</v>
      </c>
      <c r="H5" s="64"/>
      <c r="I5" s="60" t="s">
        <v>9</v>
      </c>
      <c r="J5" s="64"/>
      <c r="K5" s="60" t="s">
        <v>10</v>
      </c>
      <c r="L5" s="64"/>
      <c r="M5" s="60" t="s">
        <v>11</v>
      </c>
      <c r="N5" s="64"/>
      <c r="O5" s="60" t="s">
        <v>11</v>
      </c>
      <c r="P5" s="64"/>
      <c r="Q5" s="60" t="s">
        <v>12</v>
      </c>
      <c r="R5" s="64"/>
      <c r="S5" s="67" t="s">
        <v>12</v>
      </c>
      <c r="T5" s="4"/>
      <c r="U5" s="4"/>
      <c r="V5" s="4"/>
      <c r="W5" s="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 customHeight="1" x14ac:dyDescent="0.2">
      <c r="A6" s="19" t="s">
        <v>13</v>
      </c>
      <c r="B6" s="62" t="s">
        <v>14</v>
      </c>
      <c r="C6" s="17" t="s">
        <v>15</v>
      </c>
      <c r="D6" s="18"/>
      <c r="E6" s="62" t="s">
        <v>16</v>
      </c>
      <c r="F6" s="64"/>
      <c r="G6" s="60" t="s">
        <v>157</v>
      </c>
      <c r="H6" s="72"/>
      <c r="I6" s="60" t="s">
        <v>156</v>
      </c>
      <c r="J6" s="72"/>
      <c r="K6" s="60" t="s">
        <v>157</v>
      </c>
      <c r="L6" s="62"/>
      <c r="M6" s="60" t="s">
        <v>159</v>
      </c>
      <c r="N6" s="62"/>
      <c r="O6" s="60" t="s">
        <v>160</v>
      </c>
      <c r="P6" s="60"/>
      <c r="Q6" s="60" t="s">
        <v>159</v>
      </c>
      <c r="R6" s="60"/>
      <c r="S6" s="67" t="s">
        <v>160</v>
      </c>
      <c r="T6" s="4"/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 customHeight="1" x14ac:dyDescent="0.2">
      <c r="A7" s="19" t="s">
        <v>17</v>
      </c>
      <c r="B7" s="62" t="s">
        <v>18</v>
      </c>
      <c r="C7" s="17" t="s">
        <v>19</v>
      </c>
      <c r="D7" s="18"/>
      <c r="E7" s="62" t="s">
        <v>20</v>
      </c>
      <c r="F7" s="62" t="s">
        <v>19</v>
      </c>
      <c r="G7" s="60" t="s">
        <v>21</v>
      </c>
      <c r="H7" s="62" t="s">
        <v>22</v>
      </c>
      <c r="I7" s="60" t="s">
        <v>21</v>
      </c>
      <c r="J7" s="62" t="s">
        <v>19</v>
      </c>
      <c r="K7" s="60" t="s">
        <v>21</v>
      </c>
      <c r="L7" s="60" t="s">
        <v>22</v>
      </c>
      <c r="M7" s="60" t="s">
        <v>21</v>
      </c>
      <c r="N7" s="60" t="s">
        <v>22</v>
      </c>
      <c r="O7" s="60" t="s">
        <v>21</v>
      </c>
      <c r="P7" s="60" t="s">
        <v>19</v>
      </c>
      <c r="Q7" s="60" t="s">
        <v>21</v>
      </c>
      <c r="R7" s="60" t="s">
        <v>19</v>
      </c>
      <c r="S7" s="67" t="s">
        <v>21</v>
      </c>
      <c r="T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.75" customHeight="1" thickBot="1" x14ac:dyDescent="0.25">
      <c r="A8" s="20"/>
      <c r="B8" s="21"/>
      <c r="C8" s="22"/>
      <c r="D8" s="23"/>
      <c r="E8" s="21"/>
      <c r="F8" s="21"/>
      <c r="G8" s="24"/>
      <c r="H8" s="21"/>
      <c r="I8" s="24"/>
      <c r="J8" s="21"/>
      <c r="K8" s="24"/>
      <c r="L8" s="24"/>
      <c r="M8" s="24"/>
      <c r="N8" s="24"/>
      <c r="O8" s="24"/>
      <c r="P8" s="21"/>
      <c r="Q8" s="24"/>
      <c r="R8" s="21"/>
      <c r="S8" s="68"/>
      <c r="T8" s="71">
        <v>1.7999999999999999E-2</v>
      </c>
      <c r="U8" s="4"/>
      <c r="V8" s="4"/>
      <c r="W8" s="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.75" customHeight="1" thickBot="1" x14ac:dyDescent="0.25">
      <c r="A9" s="25"/>
      <c r="B9" s="79"/>
      <c r="C9" s="26"/>
      <c r="D9" s="4"/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"/>
      <c r="U9" s="4"/>
      <c r="V9" s="4"/>
      <c r="W9" s="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.75" customHeight="1" thickBot="1" x14ac:dyDescent="0.25">
      <c r="A10" s="25"/>
      <c r="B10" s="79"/>
      <c r="C10" s="26"/>
      <c r="D10" s="4"/>
      <c r="E10" s="65" t="s">
        <v>154</v>
      </c>
      <c r="F10" s="69"/>
      <c r="G10" s="7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"/>
      <c r="U10" s="4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.75" customHeight="1" x14ac:dyDescent="0.2">
      <c r="A11" s="25"/>
      <c r="B11" s="79"/>
      <c r="C11" s="26"/>
      <c r="D11" s="4"/>
      <c r="E11" s="4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.75" customHeight="1" x14ac:dyDescent="0.2">
      <c r="A12" s="30"/>
      <c r="B12" s="39"/>
      <c r="C12" s="31"/>
      <c r="D12" s="4"/>
      <c r="E12" s="32" t="s">
        <v>23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"/>
      <c r="U12" s="4"/>
      <c r="V12" s="4"/>
      <c r="W12" s="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.75" customHeight="1" x14ac:dyDescent="0.2">
      <c r="A13" s="30"/>
      <c r="B13" s="39"/>
      <c r="C13" s="31"/>
      <c r="D13" s="4"/>
      <c r="E13" s="32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"/>
      <c r="U13" s="4"/>
      <c r="V13" s="4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.75" customHeight="1" x14ac:dyDescent="0.2">
      <c r="A14" s="30"/>
      <c r="B14" s="39"/>
      <c r="C14" s="31"/>
      <c r="D14" s="4"/>
      <c r="E14" s="33" t="s">
        <v>24</v>
      </c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"/>
      <c r="U14" s="4"/>
      <c r="V14" s="4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.75" customHeight="1" x14ac:dyDescent="0.2">
      <c r="A15" s="30"/>
      <c r="B15" s="39"/>
      <c r="C15" s="31"/>
      <c r="D15" s="4"/>
      <c r="E15" s="33" t="s">
        <v>25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4"/>
      <c r="V15" s="4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.75" customHeight="1" x14ac:dyDescent="0.25">
      <c r="A16" s="30"/>
      <c r="B16" s="39"/>
      <c r="C16" s="31">
        <v>1</v>
      </c>
      <c r="D16" s="59"/>
      <c r="E16" s="33" t="s">
        <v>26</v>
      </c>
      <c r="F16" s="28">
        <v>1</v>
      </c>
      <c r="G16" s="28">
        <v>442592.98612703651</v>
      </c>
      <c r="H16" s="28"/>
      <c r="I16" s="28"/>
      <c r="J16" s="28"/>
      <c r="K16" s="28"/>
      <c r="L16" s="28"/>
      <c r="M16" s="28">
        <f t="shared" ref="M16:M41" si="0">G16*(1+$T$8)</f>
        <v>450559.6598773232</v>
      </c>
      <c r="N16" s="28"/>
      <c r="O16" s="28">
        <f>M16*(1+$T$8)</f>
        <v>458669.73375511501</v>
      </c>
      <c r="P16" s="28"/>
      <c r="Q16" s="28"/>
      <c r="R16" s="28"/>
      <c r="S16" s="28"/>
      <c r="T16" s="4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 customHeight="1" x14ac:dyDescent="0.25">
      <c r="A17" s="30"/>
      <c r="B17" s="39"/>
      <c r="C17" s="31">
        <v>2</v>
      </c>
      <c r="D17" s="59"/>
      <c r="E17" s="33" t="s">
        <v>27</v>
      </c>
      <c r="F17" s="28">
        <v>1</v>
      </c>
      <c r="G17" s="28">
        <v>230677.98453543455</v>
      </c>
      <c r="H17" s="28"/>
      <c r="I17" s="28"/>
      <c r="J17" s="28"/>
      <c r="K17" s="28"/>
      <c r="L17" s="28"/>
      <c r="M17" s="28">
        <f t="shared" si="0"/>
        <v>234830.18825707238</v>
      </c>
      <c r="N17" s="28"/>
      <c r="O17" s="28">
        <f t="shared" ref="O17:O35" si="1">M17*(1+$T$8)</f>
        <v>239057.1316456997</v>
      </c>
      <c r="P17" s="28"/>
      <c r="Q17" s="28"/>
      <c r="R17" s="28"/>
      <c r="S17" s="28"/>
      <c r="T17" s="4"/>
      <c r="U17" s="4"/>
      <c r="V17" s="4"/>
      <c r="W17" s="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 customHeight="1" x14ac:dyDescent="0.25">
      <c r="A18" s="30"/>
      <c r="B18" s="39"/>
      <c r="C18" s="31">
        <v>3</v>
      </c>
      <c r="D18" s="59"/>
      <c r="E18" s="33" t="s">
        <v>28</v>
      </c>
      <c r="F18" s="28">
        <v>1</v>
      </c>
      <c r="G18" s="28">
        <v>221136.40085767911</v>
      </c>
      <c r="H18" s="28"/>
      <c r="I18" s="28"/>
      <c r="J18" s="28"/>
      <c r="K18" s="28"/>
      <c r="L18" s="28"/>
      <c r="M18" s="28">
        <f t="shared" si="0"/>
        <v>225116.85607311735</v>
      </c>
      <c r="N18" s="28"/>
      <c r="O18" s="28">
        <f t="shared" si="1"/>
        <v>229168.95948243348</v>
      </c>
      <c r="P18" s="28"/>
      <c r="Q18" s="28"/>
      <c r="R18" s="28"/>
      <c r="S18" s="28"/>
      <c r="T18" s="4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 customHeight="1" x14ac:dyDescent="0.25">
      <c r="A19" s="30"/>
      <c r="B19" s="39"/>
      <c r="C19" s="31">
        <v>4</v>
      </c>
      <c r="D19" s="59"/>
      <c r="E19" s="33" t="s">
        <v>161</v>
      </c>
      <c r="F19" s="28">
        <v>1</v>
      </c>
      <c r="G19" s="28">
        <v>218010</v>
      </c>
      <c r="H19" s="28"/>
      <c r="I19" s="28"/>
      <c r="J19" s="28"/>
      <c r="K19" s="28"/>
      <c r="L19" s="28"/>
      <c r="M19" s="28">
        <f t="shared" si="0"/>
        <v>221934.18</v>
      </c>
      <c r="N19" s="28"/>
      <c r="O19" s="28">
        <f t="shared" si="1"/>
        <v>225928.99523999999</v>
      </c>
      <c r="P19" s="28"/>
      <c r="Q19" s="28"/>
      <c r="R19" s="28"/>
      <c r="S19" s="28"/>
      <c r="T19" s="4"/>
      <c r="U19" s="4"/>
      <c r="V19" s="4"/>
      <c r="W19" s="4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 customHeight="1" x14ac:dyDescent="0.25">
      <c r="A20" s="30"/>
      <c r="B20" s="39"/>
      <c r="C20" s="31">
        <v>5</v>
      </c>
      <c r="D20" s="59"/>
      <c r="E20" s="33" t="s">
        <v>162</v>
      </c>
      <c r="F20" s="28">
        <v>1</v>
      </c>
      <c r="G20" s="28">
        <v>209478.204</v>
      </c>
      <c r="H20" s="28"/>
      <c r="I20" s="28"/>
      <c r="J20" s="28"/>
      <c r="K20" s="28"/>
      <c r="L20" s="28"/>
      <c r="M20" s="28">
        <f t="shared" si="0"/>
        <v>213248.81167200001</v>
      </c>
      <c r="N20" s="28"/>
      <c r="O20" s="28">
        <f t="shared" si="1"/>
        <v>217087.29028209602</v>
      </c>
      <c r="P20" s="28"/>
      <c r="Q20" s="28"/>
      <c r="R20" s="28"/>
      <c r="S20" s="28"/>
      <c r="T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 customHeight="1" x14ac:dyDescent="0.25">
      <c r="A21" s="30"/>
      <c r="B21" s="39"/>
      <c r="C21" s="31">
        <v>6</v>
      </c>
      <c r="D21" s="59"/>
      <c r="E21" s="33" t="s">
        <v>29</v>
      </c>
      <c r="F21" s="28">
        <v>1</v>
      </c>
      <c r="G21" s="28">
        <v>193320.46861173381</v>
      </c>
      <c r="H21" s="28"/>
      <c r="I21" s="28"/>
      <c r="J21" s="28"/>
      <c r="K21" s="28"/>
      <c r="L21" s="28"/>
      <c r="M21" s="28">
        <f t="shared" si="0"/>
        <v>196800.23704674502</v>
      </c>
      <c r="N21" s="28"/>
      <c r="O21" s="28">
        <f t="shared" si="1"/>
        <v>200342.64131358644</v>
      </c>
      <c r="P21" s="28"/>
      <c r="Q21" s="28"/>
      <c r="R21" s="28"/>
      <c r="S21" s="28"/>
      <c r="T21" s="4"/>
      <c r="U21" s="4"/>
      <c r="V21" s="4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 customHeight="1" x14ac:dyDescent="0.25">
      <c r="A22" s="30"/>
      <c r="B22" s="39"/>
      <c r="C22" s="31">
        <v>7</v>
      </c>
      <c r="D22" s="59"/>
      <c r="E22" s="33" t="s">
        <v>30</v>
      </c>
      <c r="F22" s="28">
        <v>1</v>
      </c>
      <c r="G22" s="28">
        <v>193320.46861173381</v>
      </c>
      <c r="H22" s="28"/>
      <c r="I22" s="28"/>
      <c r="J22" s="28"/>
      <c r="K22" s="28"/>
      <c r="L22" s="28"/>
      <c r="M22" s="28">
        <f t="shared" si="0"/>
        <v>196800.23704674502</v>
      </c>
      <c r="N22" s="28"/>
      <c r="O22" s="28">
        <f t="shared" si="1"/>
        <v>200342.64131358644</v>
      </c>
      <c r="P22" s="28"/>
      <c r="Q22" s="28"/>
      <c r="R22" s="28"/>
      <c r="S22" s="28"/>
      <c r="T22" s="4"/>
      <c r="U22" s="4"/>
      <c r="V22" s="4"/>
      <c r="W22" s="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3" customFormat="1" ht="12.75" customHeight="1" x14ac:dyDescent="0.25">
      <c r="A23" s="30"/>
      <c r="B23" s="39"/>
      <c r="C23" s="31">
        <v>8</v>
      </c>
      <c r="D23" s="59"/>
      <c r="E23" s="33" t="s">
        <v>31</v>
      </c>
      <c r="F23" s="28">
        <v>6</v>
      </c>
      <c r="G23" s="28">
        <v>182013.07993970404</v>
      </c>
      <c r="H23" s="28"/>
      <c r="I23" s="28"/>
      <c r="J23" s="28"/>
      <c r="K23" s="28"/>
      <c r="L23" s="28"/>
      <c r="M23" s="28">
        <f t="shared" si="0"/>
        <v>185289.31537861872</v>
      </c>
      <c r="N23" s="28"/>
      <c r="O23" s="28">
        <f t="shared" si="1"/>
        <v>188624.52305543385</v>
      </c>
      <c r="P23" s="28"/>
      <c r="Q23" s="28"/>
      <c r="R23" s="28"/>
      <c r="S23" s="28"/>
      <c r="T23" s="4"/>
      <c r="U23" s="4"/>
      <c r="V23" s="4"/>
      <c r="W23" s="4"/>
    </row>
    <row r="24" spans="1:48" ht="12.75" customHeight="1" x14ac:dyDescent="0.25">
      <c r="A24" s="30"/>
      <c r="B24" s="39"/>
      <c r="C24" s="31">
        <v>9</v>
      </c>
      <c r="D24" s="59"/>
      <c r="E24" s="33" t="s">
        <v>32</v>
      </c>
      <c r="F24" s="28">
        <v>1</v>
      </c>
      <c r="G24" s="28">
        <v>171786.43565508397</v>
      </c>
      <c r="H24" s="28"/>
      <c r="I24" s="28"/>
      <c r="J24" s="28"/>
      <c r="K24" s="28"/>
      <c r="L24" s="28"/>
      <c r="M24" s="28">
        <f t="shared" si="0"/>
        <v>174878.59149687548</v>
      </c>
      <c r="N24" s="28"/>
      <c r="O24" s="28">
        <f t="shared" si="1"/>
        <v>178026.40614381924</v>
      </c>
      <c r="P24" s="28"/>
      <c r="Q24" s="28"/>
      <c r="R24" s="28"/>
      <c r="S24" s="28"/>
      <c r="T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 customHeight="1" x14ac:dyDescent="0.25">
      <c r="A25" s="30"/>
      <c r="B25" s="39"/>
      <c r="C25" s="31">
        <v>10</v>
      </c>
      <c r="D25" s="59"/>
      <c r="E25" s="33" t="s">
        <v>33</v>
      </c>
      <c r="F25" s="28">
        <v>1</v>
      </c>
      <c r="G25" s="28">
        <v>163084.51379072922</v>
      </c>
      <c r="H25" s="28"/>
      <c r="I25" s="28"/>
      <c r="J25" s="28"/>
      <c r="K25" s="28"/>
      <c r="L25" s="28"/>
      <c r="M25" s="28">
        <f t="shared" si="0"/>
        <v>166020.03503896235</v>
      </c>
      <c r="N25" s="28"/>
      <c r="O25" s="28">
        <f t="shared" si="1"/>
        <v>169008.39566966367</v>
      </c>
      <c r="P25" s="28"/>
      <c r="Q25" s="28"/>
      <c r="R25" s="28"/>
      <c r="S25" s="28"/>
      <c r="T25" s="4"/>
      <c r="U25" s="4"/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 customHeight="1" x14ac:dyDescent="0.25">
      <c r="A26" s="30"/>
      <c r="B26" s="39"/>
      <c r="C26" s="31">
        <v>11</v>
      </c>
      <c r="D26" s="59"/>
      <c r="E26" s="33" t="s">
        <v>34</v>
      </c>
      <c r="F26" s="28">
        <v>1</v>
      </c>
      <c r="G26" s="28">
        <v>163040.22920108878</v>
      </c>
      <c r="H26" s="28"/>
      <c r="I26" s="28"/>
      <c r="J26" s="28"/>
      <c r="K26" s="28"/>
      <c r="L26" s="28"/>
      <c r="M26" s="28">
        <f t="shared" si="0"/>
        <v>165974.95332670838</v>
      </c>
      <c r="N26" s="28"/>
      <c r="O26" s="28">
        <f t="shared" si="1"/>
        <v>168962.50248658913</v>
      </c>
      <c r="P26" s="28"/>
      <c r="Q26" s="28"/>
      <c r="R26" s="28"/>
      <c r="S26" s="28"/>
      <c r="T26" s="4"/>
      <c r="U26" s="4"/>
      <c r="V26" s="4"/>
      <c r="W26" s="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 customHeight="1" x14ac:dyDescent="0.25">
      <c r="A27" s="30"/>
      <c r="B27" s="39"/>
      <c r="C27" s="31">
        <v>12</v>
      </c>
      <c r="D27" s="59"/>
      <c r="E27" s="33" t="s">
        <v>35</v>
      </c>
      <c r="F27" s="28">
        <v>2</v>
      </c>
      <c r="G27" s="28">
        <v>147246.26055460377</v>
      </c>
      <c r="H27" s="28"/>
      <c r="I27" s="28"/>
      <c r="J27" s="28"/>
      <c r="K27" s="28"/>
      <c r="L27" s="28"/>
      <c r="M27" s="28">
        <f t="shared" si="0"/>
        <v>149896.69324458664</v>
      </c>
      <c r="N27" s="28"/>
      <c r="O27" s="28">
        <f t="shared" si="1"/>
        <v>152594.83372298919</v>
      </c>
      <c r="P27" s="28"/>
      <c r="Q27" s="28"/>
      <c r="R27" s="28"/>
      <c r="S27" s="28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 customHeight="1" x14ac:dyDescent="0.25">
      <c r="A28" s="30"/>
      <c r="B28" s="39"/>
      <c r="C28" s="31">
        <v>13</v>
      </c>
      <c r="D28" s="59"/>
      <c r="E28" s="33" t="s">
        <v>36</v>
      </c>
      <c r="F28" s="28">
        <v>1</v>
      </c>
      <c r="G28" s="28">
        <v>135487.3995171251</v>
      </c>
      <c r="H28" s="28"/>
      <c r="I28" s="28"/>
      <c r="J28" s="28"/>
      <c r="K28" s="28"/>
      <c r="L28" s="28"/>
      <c r="M28" s="28">
        <f t="shared" si="0"/>
        <v>137926.17270843335</v>
      </c>
      <c r="N28" s="28"/>
      <c r="O28" s="28">
        <f t="shared" si="1"/>
        <v>140408.84381718514</v>
      </c>
      <c r="P28" s="28"/>
      <c r="Q28" s="28"/>
      <c r="R28" s="28"/>
      <c r="S28" s="28"/>
      <c r="T28" s="4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 customHeight="1" x14ac:dyDescent="0.25">
      <c r="A29" s="30"/>
      <c r="B29" s="39"/>
      <c r="C29" s="31">
        <v>14</v>
      </c>
      <c r="D29" s="59"/>
      <c r="E29" s="33" t="s">
        <v>37</v>
      </c>
      <c r="F29" s="28">
        <v>3</v>
      </c>
      <c r="G29" s="28">
        <v>134824.50365904</v>
      </c>
      <c r="H29" s="28"/>
      <c r="I29" s="28"/>
      <c r="J29" s="28"/>
      <c r="K29" s="28"/>
      <c r="L29" s="28"/>
      <c r="M29" s="28">
        <f t="shared" si="0"/>
        <v>137251.34472490271</v>
      </c>
      <c r="N29" s="28"/>
      <c r="O29" s="28">
        <f t="shared" si="1"/>
        <v>139721.86892995096</v>
      </c>
      <c r="P29" s="28"/>
      <c r="Q29" s="28"/>
      <c r="R29" s="28"/>
      <c r="S29" s="28"/>
      <c r="T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 customHeight="1" x14ac:dyDescent="0.25">
      <c r="A30" s="30"/>
      <c r="B30" s="39"/>
      <c r="C30" s="31">
        <v>15</v>
      </c>
      <c r="D30" s="59"/>
      <c r="E30" s="33" t="s">
        <v>38</v>
      </c>
      <c r="F30" s="28">
        <v>4</v>
      </c>
      <c r="G30" s="28">
        <v>132743.05744734578</v>
      </c>
      <c r="H30" s="28"/>
      <c r="I30" s="28"/>
      <c r="J30" s="28"/>
      <c r="K30" s="28"/>
      <c r="L30" s="28"/>
      <c r="M30" s="28">
        <f t="shared" si="0"/>
        <v>135132.43248139802</v>
      </c>
      <c r="N30" s="28"/>
      <c r="O30" s="28">
        <f t="shared" si="1"/>
        <v>137564.81626606319</v>
      </c>
      <c r="P30" s="28"/>
      <c r="Q30" s="28"/>
      <c r="R30" s="28"/>
      <c r="S30" s="28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 customHeight="1" x14ac:dyDescent="0.25">
      <c r="A31" s="30"/>
      <c r="B31" s="39"/>
      <c r="C31" s="31">
        <v>16</v>
      </c>
      <c r="D31" s="59"/>
      <c r="E31" s="33" t="s">
        <v>39</v>
      </c>
      <c r="F31" s="28">
        <v>1</v>
      </c>
      <c r="G31" s="28">
        <v>130475.42596016701</v>
      </c>
      <c r="H31" s="28"/>
      <c r="I31" s="28"/>
      <c r="J31" s="28"/>
      <c r="K31" s="28"/>
      <c r="L31" s="28"/>
      <c r="M31" s="28">
        <f t="shared" si="0"/>
        <v>132823.98362745001</v>
      </c>
      <c r="N31" s="28"/>
      <c r="O31" s="28">
        <f t="shared" si="1"/>
        <v>135214.81533274413</v>
      </c>
      <c r="P31" s="28"/>
      <c r="Q31" s="28"/>
      <c r="R31" s="28"/>
      <c r="S31" s="28"/>
      <c r="T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 customHeight="1" x14ac:dyDescent="0.25">
      <c r="A32" s="30"/>
      <c r="B32" s="39"/>
      <c r="C32" s="31">
        <v>17</v>
      </c>
      <c r="D32" s="59"/>
      <c r="E32" s="33" t="s">
        <v>40</v>
      </c>
      <c r="F32" s="28">
        <v>1</v>
      </c>
      <c r="G32" s="28">
        <v>128672.78266421321</v>
      </c>
      <c r="H32" s="28"/>
      <c r="I32" s="28"/>
      <c r="J32" s="28"/>
      <c r="K32" s="28"/>
      <c r="L32" s="28"/>
      <c r="M32" s="28">
        <f t="shared" si="0"/>
        <v>130988.89275216905</v>
      </c>
      <c r="N32" s="28"/>
      <c r="O32" s="28">
        <f t="shared" si="1"/>
        <v>133346.6928217081</v>
      </c>
      <c r="P32" s="28"/>
      <c r="Q32" s="28"/>
      <c r="R32" s="28"/>
      <c r="S32" s="28"/>
      <c r="T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 customHeight="1" x14ac:dyDescent="0.25">
      <c r="A33" s="30"/>
      <c r="B33" s="39"/>
      <c r="C33" s="31">
        <v>18</v>
      </c>
      <c r="D33" s="59"/>
      <c r="E33" s="33" t="s">
        <v>41</v>
      </c>
      <c r="F33" s="28">
        <v>3</v>
      </c>
      <c r="G33" s="28">
        <v>125479.08225837612</v>
      </c>
      <c r="H33" s="28"/>
      <c r="I33" s="28"/>
      <c r="J33" s="28"/>
      <c r="K33" s="28"/>
      <c r="L33" s="28"/>
      <c r="M33" s="28">
        <f t="shared" si="0"/>
        <v>127737.70573902689</v>
      </c>
      <c r="N33" s="28"/>
      <c r="O33" s="28">
        <f t="shared" si="1"/>
        <v>130036.98444232937</v>
      </c>
      <c r="P33" s="28"/>
      <c r="Q33" s="28"/>
      <c r="R33" s="28"/>
      <c r="S33" s="28"/>
      <c r="T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 customHeight="1" x14ac:dyDescent="0.25">
      <c r="A34" s="30"/>
      <c r="B34" s="39"/>
      <c r="C34" s="31">
        <v>19</v>
      </c>
      <c r="D34" s="59"/>
      <c r="E34" s="33" t="s">
        <v>42</v>
      </c>
      <c r="F34" s="28">
        <v>2</v>
      </c>
      <c r="G34" s="28">
        <v>124384.99239667006</v>
      </c>
      <c r="H34" s="28"/>
      <c r="I34" s="28"/>
      <c r="J34" s="28"/>
      <c r="K34" s="28"/>
      <c r="L34" s="28"/>
      <c r="M34" s="28">
        <f t="shared" si="0"/>
        <v>126623.92225981012</v>
      </c>
      <c r="N34" s="28"/>
      <c r="O34" s="28">
        <f t="shared" si="1"/>
        <v>128903.15286048671</v>
      </c>
      <c r="P34" s="28"/>
      <c r="Q34" s="28"/>
      <c r="R34" s="28"/>
      <c r="S34" s="28"/>
      <c r="T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 customHeight="1" x14ac:dyDescent="0.25">
      <c r="A35" s="30"/>
      <c r="B35" s="39"/>
      <c r="C35" s="31">
        <v>20</v>
      </c>
      <c r="D35" s="59"/>
      <c r="E35" s="33" t="s">
        <v>43</v>
      </c>
      <c r="F35" s="28">
        <v>2</v>
      </c>
      <c r="G35" s="28">
        <v>123214.05574705848</v>
      </c>
      <c r="H35" s="28"/>
      <c r="I35" s="28"/>
      <c r="J35" s="28"/>
      <c r="K35" s="28"/>
      <c r="L35" s="28"/>
      <c r="M35" s="28">
        <f t="shared" si="0"/>
        <v>125431.90875050554</v>
      </c>
      <c r="N35" s="28"/>
      <c r="O35" s="28">
        <f t="shared" si="1"/>
        <v>127689.68310801464</v>
      </c>
      <c r="P35" s="28"/>
      <c r="Q35" s="28"/>
      <c r="R35" s="28"/>
      <c r="S35" s="28"/>
      <c r="T35" s="4"/>
      <c r="U35" s="4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 customHeight="1" x14ac:dyDescent="0.25">
      <c r="A36" s="30"/>
      <c r="B36" s="39"/>
      <c r="C36" s="31">
        <v>21</v>
      </c>
      <c r="D36" s="59"/>
      <c r="E36" s="33" t="s">
        <v>115</v>
      </c>
      <c r="F36" s="28">
        <v>26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"/>
      <c r="U36" s="4"/>
      <c r="V36" s="4"/>
      <c r="W36" s="4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s="3" customFormat="1" ht="12.75" customHeight="1" x14ac:dyDescent="0.25">
      <c r="A37" s="30"/>
      <c r="B37" s="39"/>
      <c r="C37" s="31"/>
      <c r="D37" s="59"/>
      <c r="E37" s="33" t="s">
        <v>163</v>
      </c>
      <c r="F37" s="28"/>
      <c r="G37" s="34">
        <v>163040.046</v>
      </c>
      <c r="H37" s="28"/>
      <c r="I37" s="28"/>
      <c r="J37" s="28"/>
      <c r="K37" s="34"/>
      <c r="L37" s="28"/>
      <c r="M37" s="28">
        <f t="shared" si="0"/>
        <v>165974.76682799999</v>
      </c>
      <c r="N37" s="28"/>
      <c r="O37" s="28">
        <f t="shared" ref="O37:O48" si="2">M37*(1+$T$8)</f>
        <v>168962.31263090399</v>
      </c>
      <c r="P37" s="28"/>
      <c r="Q37" s="28"/>
      <c r="R37" s="28"/>
      <c r="S37" s="28"/>
      <c r="T37" s="4"/>
      <c r="U37" s="4"/>
      <c r="V37" s="4"/>
      <c r="W37" s="4"/>
    </row>
    <row r="38" spans="1:48" ht="12.75" customHeight="1" x14ac:dyDescent="0.25">
      <c r="A38" s="30"/>
      <c r="B38" s="39"/>
      <c r="C38" s="31"/>
      <c r="D38" s="59"/>
      <c r="E38" s="33" t="s">
        <v>53</v>
      </c>
      <c r="F38" s="28"/>
      <c r="G38" s="34">
        <v>116037.10070784001</v>
      </c>
      <c r="H38" s="28"/>
      <c r="I38" s="28"/>
      <c r="J38" s="28"/>
      <c r="K38" s="34"/>
      <c r="L38" s="28"/>
      <c r="M38" s="28">
        <f t="shared" si="0"/>
        <v>118125.76852058114</v>
      </c>
      <c r="N38" s="28"/>
      <c r="O38" s="28">
        <f t="shared" si="2"/>
        <v>120252.03235395161</v>
      </c>
      <c r="P38" s="28"/>
      <c r="Q38" s="28"/>
      <c r="R38" s="28"/>
      <c r="S38" s="28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 customHeight="1" x14ac:dyDescent="0.25">
      <c r="A39" s="30"/>
      <c r="B39" s="39"/>
      <c r="C39" s="31"/>
      <c r="D39" s="59"/>
      <c r="E39" s="33" t="s">
        <v>54</v>
      </c>
      <c r="F39" s="28"/>
      <c r="G39" s="34">
        <v>106767.3071322</v>
      </c>
      <c r="H39" s="28"/>
      <c r="I39" s="28"/>
      <c r="J39" s="28"/>
      <c r="K39" s="34"/>
      <c r="L39" s="28"/>
      <c r="M39" s="28">
        <f t="shared" si="0"/>
        <v>108689.11866057961</v>
      </c>
      <c r="N39" s="28"/>
      <c r="O39" s="28">
        <f t="shared" si="2"/>
        <v>110645.52279647005</v>
      </c>
      <c r="P39" s="28"/>
      <c r="Q39" s="28"/>
      <c r="R39" s="28"/>
      <c r="S39" s="28"/>
      <c r="T39" s="4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 customHeight="1" x14ac:dyDescent="0.25">
      <c r="A40" s="30"/>
      <c r="B40" s="39"/>
      <c r="C40" s="31"/>
      <c r="D40" s="59"/>
      <c r="E40" s="33" t="s">
        <v>55</v>
      </c>
      <c r="F40" s="28"/>
      <c r="G40" s="34">
        <v>96756.184240560004</v>
      </c>
      <c r="H40" s="28"/>
      <c r="I40" s="28"/>
      <c r="J40" s="28"/>
      <c r="K40" s="34"/>
      <c r="L40" s="28"/>
      <c r="M40" s="28">
        <f t="shared" si="0"/>
        <v>98497.79555689008</v>
      </c>
      <c r="N40" s="28"/>
      <c r="O40" s="28">
        <f t="shared" si="2"/>
        <v>100270.7558769141</v>
      </c>
      <c r="P40" s="28"/>
      <c r="Q40" s="28"/>
      <c r="R40" s="28"/>
      <c r="S40" s="28"/>
      <c r="T40" s="4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 customHeight="1" x14ac:dyDescent="0.25">
      <c r="A41" s="30"/>
      <c r="B41" s="39"/>
      <c r="C41" s="31"/>
      <c r="D41" s="59"/>
      <c r="E41" s="33" t="s">
        <v>56</v>
      </c>
      <c r="F41" s="28"/>
      <c r="G41" s="34">
        <v>83480.035232880007</v>
      </c>
      <c r="H41" s="28"/>
      <c r="I41" s="28"/>
      <c r="J41" s="28"/>
      <c r="K41" s="34"/>
      <c r="L41" s="28"/>
      <c r="M41" s="28">
        <f t="shared" si="0"/>
        <v>84982.675867071855</v>
      </c>
      <c r="N41" s="28"/>
      <c r="O41" s="28">
        <f t="shared" si="2"/>
        <v>86512.36403267915</v>
      </c>
      <c r="P41" s="28"/>
      <c r="Q41" s="28"/>
      <c r="R41" s="28"/>
      <c r="S41" s="28"/>
      <c r="T41" s="4"/>
      <c r="U41" s="4"/>
      <c r="V41" s="4"/>
      <c r="W41" s="4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 customHeight="1" x14ac:dyDescent="0.25">
      <c r="A42" s="30"/>
      <c r="B42" s="39"/>
      <c r="C42" s="31">
        <v>22</v>
      </c>
      <c r="D42" s="59"/>
      <c r="E42" s="33" t="s">
        <v>44</v>
      </c>
      <c r="F42" s="28">
        <v>1</v>
      </c>
      <c r="G42" s="28">
        <v>113701.98638986899</v>
      </c>
      <c r="H42" s="28"/>
      <c r="I42" s="28"/>
      <c r="J42" s="28"/>
      <c r="K42" s="28"/>
      <c r="L42" s="28"/>
      <c r="M42" s="28">
        <f t="shared" ref="M42:M48" si="3">G42*(1+$T$8)</f>
        <v>115748.62214488664</v>
      </c>
      <c r="N42" s="28"/>
      <c r="O42" s="28">
        <f t="shared" si="2"/>
        <v>117832.09734349461</v>
      </c>
      <c r="P42" s="28"/>
      <c r="Q42" s="28"/>
      <c r="R42" s="28"/>
      <c r="S42" s="28"/>
      <c r="T42" s="4"/>
      <c r="U42" s="4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 customHeight="1" x14ac:dyDescent="0.25">
      <c r="A43" s="30"/>
      <c r="B43" s="39"/>
      <c r="C43" s="31">
        <v>23</v>
      </c>
      <c r="D43" s="59"/>
      <c r="E43" s="4" t="s">
        <v>45</v>
      </c>
      <c r="F43" s="28">
        <v>1</v>
      </c>
      <c r="G43" s="28">
        <v>111752.16195775717</v>
      </c>
      <c r="H43" s="28"/>
      <c r="I43" s="28"/>
      <c r="J43" s="28"/>
      <c r="K43" s="28"/>
      <c r="L43" s="28"/>
      <c r="M43" s="28">
        <f t="shared" si="3"/>
        <v>113763.70087299679</v>
      </c>
      <c r="N43" s="28"/>
      <c r="O43" s="28">
        <f t="shared" si="2"/>
        <v>115811.44748871074</v>
      </c>
      <c r="P43" s="28"/>
      <c r="Q43" s="28"/>
      <c r="R43" s="28"/>
      <c r="S43" s="28"/>
      <c r="T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 customHeight="1" x14ac:dyDescent="0.25">
      <c r="A44" s="30"/>
      <c r="B44" s="39"/>
      <c r="C44" s="31">
        <v>24</v>
      </c>
      <c r="D44" s="59"/>
      <c r="E44" s="4" t="s">
        <v>46</v>
      </c>
      <c r="F44" s="28">
        <v>4</v>
      </c>
      <c r="G44" s="28">
        <v>103929.41944655906</v>
      </c>
      <c r="H44" s="28"/>
      <c r="I44" s="28"/>
      <c r="J44" s="28"/>
      <c r="K44" s="28"/>
      <c r="L44" s="28"/>
      <c r="M44" s="28">
        <f t="shared" si="3"/>
        <v>105800.14899659713</v>
      </c>
      <c r="N44" s="28"/>
      <c r="O44" s="28">
        <f t="shared" si="2"/>
        <v>107704.55167853588</v>
      </c>
      <c r="P44" s="28"/>
      <c r="Q44" s="28"/>
      <c r="R44" s="28"/>
      <c r="S44" s="28"/>
      <c r="T44" s="4"/>
      <c r="U44" s="4"/>
      <c r="V44" s="4"/>
      <c r="W44" s="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 customHeight="1" x14ac:dyDescent="0.25">
      <c r="A45" s="30"/>
      <c r="B45" s="39"/>
      <c r="C45" s="31">
        <v>25</v>
      </c>
      <c r="D45" s="59"/>
      <c r="E45" s="33" t="s">
        <v>47</v>
      </c>
      <c r="F45" s="28">
        <v>2</v>
      </c>
      <c r="G45" s="28">
        <v>91697.755290271685</v>
      </c>
      <c r="H45" s="28"/>
      <c r="I45" s="28"/>
      <c r="J45" s="28"/>
      <c r="K45" s="28"/>
      <c r="L45" s="28"/>
      <c r="M45" s="28">
        <f t="shared" si="3"/>
        <v>93348.314885496584</v>
      </c>
      <c r="N45" s="28"/>
      <c r="O45" s="28">
        <f t="shared" si="2"/>
        <v>95028.584553435518</v>
      </c>
      <c r="P45" s="28"/>
      <c r="Q45" s="28"/>
      <c r="R45" s="28"/>
      <c r="S45" s="28"/>
      <c r="T45" s="4"/>
      <c r="U45" s="4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 customHeight="1" x14ac:dyDescent="0.25">
      <c r="A46" s="30"/>
      <c r="B46" s="39"/>
      <c r="C46" s="31">
        <v>26</v>
      </c>
      <c r="D46" s="59"/>
      <c r="E46" s="33" t="s">
        <v>48</v>
      </c>
      <c r="F46" s="28">
        <v>1</v>
      </c>
      <c r="G46" s="28">
        <v>91697.755290271685</v>
      </c>
      <c r="H46" s="28"/>
      <c r="I46" s="28"/>
      <c r="J46" s="28"/>
      <c r="K46" s="28"/>
      <c r="L46" s="28"/>
      <c r="M46" s="28">
        <f t="shared" si="3"/>
        <v>93348.314885496584</v>
      </c>
      <c r="N46" s="28"/>
      <c r="O46" s="28">
        <f t="shared" si="2"/>
        <v>95028.584553435518</v>
      </c>
      <c r="P46" s="28"/>
      <c r="Q46" s="28"/>
      <c r="R46" s="28"/>
      <c r="S46" s="28"/>
      <c r="T46" s="4"/>
      <c r="U46" s="4"/>
      <c r="V46" s="4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 customHeight="1" x14ac:dyDescent="0.25">
      <c r="A47" s="30"/>
      <c r="B47" s="39"/>
      <c r="C47" s="31">
        <v>27</v>
      </c>
      <c r="D47" s="59"/>
      <c r="E47" s="33" t="s">
        <v>49</v>
      </c>
      <c r="F47" s="28">
        <v>1</v>
      </c>
      <c r="G47" s="28">
        <v>86304.152769647058</v>
      </c>
      <c r="H47" s="28"/>
      <c r="I47" s="28"/>
      <c r="J47" s="28"/>
      <c r="K47" s="28"/>
      <c r="L47" s="28"/>
      <c r="M47" s="28">
        <f t="shared" si="3"/>
        <v>87857.627519500704</v>
      </c>
      <c r="N47" s="28"/>
      <c r="O47" s="28">
        <f t="shared" si="2"/>
        <v>89439.064814851721</v>
      </c>
      <c r="P47" s="28"/>
      <c r="Q47" s="28"/>
      <c r="R47" s="28"/>
      <c r="S47" s="28"/>
      <c r="T47" s="4"/>
      <c r="U47" s="4"/>
      <c r="V47" s="4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 customHeight="1" x14ac:dyDescent="0.25">
      <c r="A48" s="30"/>
      <c r="B48" s="39"/>
      <c r="C48" s="31">
        <v>28</v>
      </c>
      <c r="D48" s="59"/>
      <c r="E48" s="33" t="s">
        <v>50</v>
      </c>
      <c r="F48" s="28">
        <v>5</v>
      </c>
      <c r="G48" s="28">
        <v>83480.358936101038</v>
      </c>
      <c r="H48" s="28"/>
      <c r="I48" s="28"/>
      <c r="J48" s="28"/>
      <c r="K48" s="28"/>
      <c r="L48" s="28"/>
      <c r="M48" s="28">
        <f t="shared" si="3"/>
        <v>84983.005396950859</v>
      </c>
      <c r="N48" s="28"/>
      <c r="O48" s="28">
        <f t="shared" si="2"/>
        <v>86512.69949409597</v>
      </c>
      <c r="P48" s="28"/>
      <c r="Q48" s="28"/>
      <c r="R48" s="28"/>
      <c r="S48" s="28"/>
      <c r="T48" s="4"/>
      <c r="U48" s="4"/>
      <c r="V48" s="4"/>
      <c r="W48" s="4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 customHeight="1" x14ac:dyDescent="0.25">
      <c r="A49" s="30"/>
      <c r="B49" s="39"/>
      <c r="C49" s="31"/>
      <c r="D49" s="59"/>
      <c r="E49" s="36" t="s">
        <v>51</v>
      </c>
      <c r="F49" s="37">
        <f>SUM(F16:F48)</f>
        <v>76</v>
      </c>
      <c r="G49" s="28"/>
      <c r="H49" s="37">
        <f>SUM(H16:H48)</f>
        <v>0</v>
      </c>
      <c r="I49" s="28"/>
      <c r="J49" s="37">
        <f>SUM(J16:J48)</f>
        <v>0</v>
      </c>
      <c r="K49" s="28"/>
      <c r="L49" s="37">
        <f>SUM(L16:L48)</f>
        <v>0</v>
      </c>
      <c r="M49" s="28"/>
      <c r="N49" s="37">
        <f>SUM(N16:N48)</f>
        <v>0</v>
      </c>
      <c r="O49" s="28"/>
      <c r="P49" s="37">
        <f>SUM(P16:P48)</f>
        <v>0</v>
      </c>
      <c r="Q49" s="28"/>
      <c r="R49" s="37">
        <f>SUM(R16:R48)</f>
        <v>0</v>
      </c>
      <c r="S49" s="28"/>
      <c r="T49" s="4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 customHeight="1" x14ac:dyDescent="0.25">
      <c r="A50" s="30"/>
      <c r="B50" s="39"/>
      <c r="C50" s="31"/>
      <c r="D50" s="59"/>
      <c r="E50" s="33"/>
      <c r="F50" s="28"/>
      <c r="G50" s="34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4"/>
      <c r="U50" s="4"/>
      <c r="V50" s="4"/>
      <c r="W50" s="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s="3" customFormat="1" ht="12.75" customHeight="1" x14ac:dyDescent="0.25">
      <c r="A51" s="30"/>
      <c r="B51" s="39"/>
      <c r="C51" s="31"/>
      <c r="D51" s="59"/>
      <c r="E51" s="73" t="s">
        <v>24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"/>
      <c r="Q51" s="4"/>
      <c r="R51" s="4"/>
      <c r="S51" s="4"/>
      <c r="T51" s="4"/>
      <c r="U51" s="4"/>
      <c r="V51" s="4"/>
      <c r="W51" s="4"/>
    </row>
    <row r="52" spans="1:48" s="3" customFormat="1" ht="12.75" customHeight="1" x14ac:dyDescent="0.25">
      <c r="A52" s="30"/>
      <c r="B52" s="39"/>
      <c r="C52" s="31"/>
      <c r="D52" s="59"/>
      <c r="E52" s="73" t="s">
        <v>164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"/>
      <c r="Q52" s="4"/>
      <c r="R52" s="4"/>
      <c r="S52" s="4"/>
      <c r="T52" s="4"/>
      <c r="U52" s="4"/>
      <c r="V52" s="4"/>
      <c r="W52" s="4"/>
    </row>
    <row r="53" spans="1:48" s="3" customFormat="1" ht="12.75" customHeight="1" x14ac:dyDescent="0.25">
      <c r="A53" s="30"/>
      <c r="B53" s="39" t="s">
        <v>165</v>
      </c>
      <c r="C53" s="31">
        <v>29</v>
      </c>
      <c r="D53" s="59"/>
      <c r="E53" s="33" t="s">
        <v>166</v>
      </c>
      <c r="F53" s="28">
        <v>1</v>
      </c>
      <c r="G53" s="28" t="s">
        <v>167</v>
      </c>
      <c r="H53" s="28"/>
      <c r="I53" s="28"/>
      <c r="J53" s="28"/>
      <c r="K53" s="28"/>
      <c r="L53" s="28"/>
      <c r="M53" s="28" t="s">
        <v>167</v>
      </c>
      <c r="N53" s="28"/>
      <c r="O53" s="28" t="s">
        <v>167</v>
      </c>
      <c r="P53" s="4"/>
      <c r="Q53" s="4"/>
      <c r="R53" s="4"/>
      <c r="S53" s="4"/>
      <c r="T53" s="4"/>
      <c r="U53" s="4"/>
      <c r="V53" s="4"/>
      <c r="W53" s="4"/>
    </row>
    <row r="54" spans="1:48" s="3" customFormat="1" ht="12.75" customHeight="1" x14ac:dyDescent="0.25">
      <c r="A54" s="30"/>
      <c r="B54" s="39" t="s">
        <v>168</v>
      </c>
      <c r="C54" s="31">
        <v>30</v>
      </c>
      <c r="D54" s="59"/>
      <c r="E54" s="33" t="s">
        <v>169</v>
      </c>
      <c r="F54" s="28">
        <v>1</v>
      </c>
      <c r="G54" s="28" t="s">
        <v>167</v>
      </c>
      <c r="H54" s="28"/>
      <c r="I54" s="28"/>
      <c r="J54" s="28"/>
      <c r="K54" s="28"/>
      <c r="L54" s="28"/>
      <c r="M54" s="28" t="s">
        <v>167</v>
      </c>
      <c r="N54" s="28"/>
      <c r="O54" s="28" t="s">
        <v>167</v>
      </c>
      <c r="P54" s="4"/>
      <c r="Q54" s="4"/>
      <c r="R54" s="4"/>
      <c r="S54" s="4"/>
      <c r="T54" s="4"/>
      <c r="U54" s="4"/>
      <c r="V54" s="4"/>
      <c r="W54" s="4"/>
    </row>
    <row r="55" spans="1:48" s="3" customFormat="1" ht="12.75" customHeight="1" x14ac:dyDescent="0.25">
      <c r="A55" s="30"/>
      <c r="B55" s="39" t="s">
        <v>170</v>
      </c>
      <c r="C55" s="31">
        <v>31</v>
      </c>
      <c r="D55" s="59"/>
      <c r="E55" s="33" t="s">
        <v>171</v>
      </c>
      <c r="F55" s="28">
        <v>1</v>
      </c>
      <c r="G55" s="28" t="s">
        <v>172</v>
      </c>
      <c r="H55" s="28"/>
      <c r="I55" s="28"/>
      <c r="J55" s="28"/>
      <c r="K55" s="28"/>
      <c r="L55" s="28"/>
      <c r="M55" s="28" t="s">
        <v>172</v>
      </c>
      <c r="N55" s="28"/>
      <c r="O55" s="28" t="s">
        <v>172</v>
      </c>
      <c r="P55" s="4"/>
      <c r="Q55" s="4"/>
      <c r="R55" s="4"/>
      <c r="S55" s="4"/>
      <c r="T55" s="4"/>
      <c r="U55" s="4"/>
      <c r="V55" s="4"/>
      <c r="W55" s="4"/>
    </row>
    <row r="56" spans="1:48" s="3" customFormat="1" ht="12.75" customHeight="1" x14ac:dyDescent="0.25">
      <c r="A56" s="30"/>
      <c r="B56" s="39" t="s">
        <v>173</v>
      </c>
      <c r="C56" s="31">
        <v>32</v>
      </c>
      <c r="D56" s="59"/>
      <c r="E56" s="33" t="s">
        <v>174</v>
      </c>
      <c r="F56" s="28">
        <v>3</v>
      </c>
      <c r="G56" s="28" t="s">
        <v>175</v>
      </c>
      <c r="H56" s="28"/>
      <c r="I56" s="28"/>
      <c r="J56" s="28"/>
      <c r="K56" s="28"/>
      <c r="L56" s="28"/>
      <c r="M56" s="28" t="s">
        <v>175</v>
      </c>
      <c r="N56" s="28"/>
      <c r="O56" s="28" t="s">
        <v>175</v>
      </c>
      <c r="P56" s="4"/>
      <c r="Q56" s="4"/>
      <c r="R56" s="4"/>
      <c r="S56" s="4"/>
      <c r="T56" s="4"/>
      <c r="U56" s="4"/>
      <c r="V56" s="4"/>
      <c r="W56" s="4"/>
    </row>
    <row r="57" spans="1:48" s="3" customFormat="1" ht="12.75" customHeight="1" x14ac:dyDescent="0.25">
      <c r="A57" s="30"/>
      <c r="B57" s="39" t="s">
        <v>176</v>
      </c>
      <c r="C57" s="31">
        <v>33</v>
      </c>
      <c r="D57" s="59"/>
      <c r="E57" s="33" t="s">
        <v>177</v>
      </c>
      <c r="F57" s="28">
        <v>1</v>
      </c>
      <c r="G57" s="28" t="s">
        <v>178</v>
      </c>
      <c r="H57" s="28"/>
      <c r="I57" s="28"/>
      <c r="J57" s="28"/>
      <c r="K57" s="28"/>
      <c r="L57" s="28"/>
      <c r="M57" s="28" t="s">
        <v>178</v>
      </c>
      <c r="N57" s="28"/>
      <c r="O57" s="28" t="s">
        <v>178</v>
      </c>
      <c r="P57" s="4"/>
      <c r="Q57" s="4"/>
      <c r="R57" s="4"/>
      <c r="S57" s="4"/>
      <c r="T57" s="4"/>
      <c r="U57" s="4"/>
      <c r="V57" s="4"/>
      <c r="W57" s="4"/>
    </row>
    <row r="58" spans="1:48" s="3" customFormat="1" ht="12.75" customHeight="1" x14ac:dyDescent="0.25">
      <c r="A58" s="30"/>
      <c r="B58" s="39"/>
      <c r="C58" s="31"/>
      <c r="D58" s="59"/>
      <c r="E58" s="36" t="s">
        <v>51</v>
      </c>
      <c r="F58" s="37">
        <f>SUM(F53:F57)</f>
        <v>7</v>
      </c>
      <c r="G58" s="28"/>
      <c r="H58" s="37">
        <f>SUM(H53:H57)</f>
        <v>0</v>
      </c>
      <c r="I58" s="28"/>
      <c r="J58" s="37">
        <f>SUM(J53:J57)</f>
        <v>0</v>
      </c>
      <c r="K58" s="28"/>
      <c r="L58" s="37">
        <f>SUM(L53:L57)</f>
        <v>0</v>
      </c>
      <c r="M58" s="28"/>
      <c r="N58" s="37">
        <f>SUM(N53:N57)</f>
        <v>0</v>
      </c>
      <c r="O58" s="28"/>
      <c r="P58" s="37">
        <f>SUM(P53:P57)</f>
        <v>0</v>
      </c>
      <c r="Q58" s="4"/>
      <c r="R58" s="37">
        <f>SUM(R53:R57)</f>
        <v>0</v>
      </c>
      <c r="S58" s="4"/>
      <c r="T58" s="4"/>
      <c r="U58" s="4"/>
      <c r="V58" s="4"/>
      <c r="W58" s="4"/>
    </row>
    <row r="59" spans="1:48" s="3" customFormat="1" ht="12.75" customHeight="1" x14ac:dyDescent="0.25">
      <c r="A59" s="30"/>
      <c r="B59" s="39"/>
      <c r="C59" s="31"/>
      <c r="D59" s="59"/>
      <c r="E59" s="33"/>
      <c r="F59" s="28"/>
      <c r="G59" s="34"/>
      <c r="H59" s="28"/>
      <c r="I59" s="28"/>
      <c r="J59" s="28"/>
      <c r="K59" s="28"/>
      <c r="L59" s="28"/>
      <c r="M59" s="28"/>
      <c r="N59" s="28"/>
      <c r="O59" s="28"/>
      <c r="P59" s="4"/>
      <c r="Q59" s="4"/>
      <c r="R59" s="4"/>
      <c r="S59" s="4"/>
      <c r="T59" s="4"/>
      <c r="U59" s="4"/>
      <c r="V59" s="4"/>
      <c r="W59" s="4"/>
    </row>
    <row r="60" spans="1:48" ht="12.75" customHeight="1" x14ac:dyDescent="0.25">
      <c r="A60" s="30"/>
      <c r="B60" s="39"/>
      <c r="C60" s="33"/>
      <c r="D60" s="59"/>
      <c r="E60" s="44" t="s">
        <v>70</v>
      </c>
      <c r="F60" s="45"/>
      <c r="G60" s="33"/>
      <c r="H60" s="40"/>
      <c r="I60" s="28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" t="str">
        <f t="shared" ref="T60:T75" si="4">IF(R60="","",IF(R60=0,"DELETE",""))</f>
        <v/>
      </c>
      <c r="U60" s="4"/>
      <c r="V60" s="4"/>
      <c r="W60" s="4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2.75" customHeight="1" x14ac:dyDescent="0.25">
      <c r="A61" s="30"/>
      <c r="B61" s="39"/>
      <c r="C61" s="33"/>
      <c r="D61" s="59"/>
      <c r="E61" s="44"/>
      <c r="F61" s="45"/>
      <c r="G61" s="33"/>
      <c r="H61" s="40"/>
      <c r="I61" s="28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" t="str">
        <f t="shared" si="4"/>
        <v/>
      </c>
      <c r="U61" s="4"/>
      <c r="V61" s="4"/>
      <c r="W61" s="4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2.75" customHeight="1" x14ac:dyDescent="0.25">
      <c r="A62" s="30"/>
      <c r="B62" s="39"/>
      <c r="C62" s="33"/>
      <c r="D62" s="59"/>
      <c r="E62" s="33" t="s">
        <v>24</v>
      </c>
      <c r="F62" s="45"/>
      <c r="G62" s="3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" t="str">
        <f t="shared" si="4"/>
        <v/>
      </c>
      <c r="U62" s="4"/>
      <c r="V62" s="4"/>
      <c r="W62" s="4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2.75" customHeight="1" x14ac:dyDescent="0.25">
      <c r="A63" s="30"/>
      <c r="B63" s="39"/>
      <c r="C63" s="33"/>
      <c r="D63" s="59"/>
      <c r="E63" s="46" t="s">
        <v>25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" t="str">
        <f t="shared" si="4"/>
        <v/>
      </c>
      <c r="U63" s="4"/>
      <c r="V63" s="4"/>
      <c r="W63" s="4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2.75" customHeight="1" x14ac:dyDescent="0.25">
      <c r="A64" s="30"/>
      <c r="B64" s="39"/>
      <c r="C64" s="31">
        <v>34</v>
      </c>
      <c r="D64" s="59"/>
      <c r="E64" s="46" t="s">
        <v>71</v>
      </c>
      <c r="F64" s="28">
        <v>1</v>
      </c>
      <c r="G64" s="34">
        <v>194805.30485262058</v>
      </c>
      <c r="H64" s="28"/>
      <c r="I64" s="28"/>
      <c r="J64" s="28"/>
      <c r="K64" s="28"/>
      <c r="L64" s="28"/>
      <c r="M64" s="28">
        <f t="shared" ref="M64:M70" si="5">G64*(1+$T$8)</f>
        <v>198311.80033996777</v>
      </c>
      <c r="N64" s="28"/>
      <c r="O64" s="28">
        <f t="shared" ref="O64:O70" si="6">M64*(1+$T$8)</f>
        <v>201881.41274608718</v>
      </c>
      <c r="P64" s="28"/>
      <c r="Q64" s="28"/>
      <c r="R64" s="28"/>
      <c r="S64" s="28"/>
      <c r="T64" s="4" t="str">
        <f t="shared" si="4"/>
        <v/>
      </c>
      <c r="U64" s="4"/>
      <c r="V64" s="4"/>
      <c r="W64" s="4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2.75" customHeight="1" x14ac:dyDescent="0.25">
      <c r="A65" s="30"/>
      <c r="B65" s="39"/>
      <c r="C65" s="31">
        <v>35</v>
      </c>
      <c r="D65" s="59"/>
      <c r="E65" s="46" t="s">
        <v>72</v>
      </c>
      <c r="F65" s="28">
        <v>2</v>
      </c>
      <c r="G65" s="34">
        <v>190365.12349719694</v>
      </c>
      <c r="H65" s="28"/>
      <c r="I65" s="28"/>
      <c r="J65" s="28"/>
      <c r="K65" s="28"/>
      <c r="L65" s="28"/>
      <c r="M65" s="28">
        <f t="shared" si="5"/>
        <v>193791.6957201465</v>
      </c>
      <c r="N65" s="28"/>
      <c r="O65" s="28">
        <f t="shared" si="6"/>
        <v>197279.94624310912</v>
      </c>
      <c r="P65" s="28"/>
      <c r="Q65" s="28"/>
      <c r="R65" s="28"/>
      <c r="S65" s="28"/>
      <c r="T65" s="4" t="str">
        <f t="shared" si="4"/>
        <v/>
      </c>
      <c r="U65" s="4"/>
      <c r="V65" s="4"/>
      <c r="W65" s="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2.75" customHeight="1" x14ac:dyDescent="0.25">
      <c r="A66" s="30"/>
      <c r="B66" s="39"/>
      <c r="C66" s="31">
        <v>36</v>
      </c>
      <c r="D66" s="59"/>
      <c r="E66" s="46" t="s">
        <v>73</v>
      </c>
      <c r="F66" s="28">
        <v>1</v>
      </c>
      <c r="G66" s="34">
        <v>166572.5764688825</v>
      </c>
      <c r="H66" s="28"/>
      <c r="I66" s="28"/>
      <c r="J66" s="28"/>
      <c r="K66" s="28"/>
      <c r="L66" s="28"/>
      <c r="M66" s="28">
        <f t="shared" si="5"/>
        <v>169570.8828453224</v>
      </c>
      <c r="N66" s="28"/>
      <c r="O66" s="28">
        <f t="shared" si="6"/>
        <v>172623.1587365382</v>
      </c>
      <c r="P66" s="28"/>
      <c r="Q66" s="28"/>
      <c r="R66" s="28"/>
      <c r="S66" s="28"/>
      <c r="T66" s="4" t="str">
        <f t="shared" si="4"/>
        <v/>
      </c>
      <c r="U66" s="4"/>
      <c r="V66" s="4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2.75" customHeight="1" x14ac:dyDescent="0.25">
      <c r="A67" s="30"/>
      <c r="B67" s="39"/>
      <c r="C67" s="31">
        <v>37</v>
      </c>
      <c r="D67" s="59"/>
      <c r="E67" s="46" t="s">
        <v>74</v>
      </c>
      <c r="F67" s="28">
        <v>1</v>
      </c>
      <c r="G67" s="34">
        <v>142171.76757697677</v>
      </c>
      <c r="H67" s="28"/>
      <c r="I67" s="28"/>
      <c r="J67" s="28"/>
      <c r="K67" s="28"/>
      <c r="L67" s="28"/>
      <c r="M67" s="28">
        <f t="shared" si="5"/>
        <v>144730.85939336236</v>
      </c>
      <c r="N67" s="28"/>
      <c r="O67" s="28">
        <f t="shared" si="6"/>
        <v>147336.01486244288</v>
      </c>
      <c r="P67" s="28"/>
      <c r="Q67" s="28"/>
      <c r="R67" s="28"/>
      <c r="S67" s="28"/>
      <c r="T67" s="4" t="str">
        <f t="shared" si="4"/>
        <v/>
      </c>
      <c r="U67" s="4"/>
      <c r="V67" s="4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2.75" customHeight="1" x14ac:dyDescent="0.25">
      <c r="A68" s="30"/>
      <c r="B68" s="39"/>
      <c r="C68" s="31">
        <v>38</v>
      </c>
      <c r="D68" s="59"/>
      <c r="E68" s="46" t="s">
        <v>150</v>
      </c>
      <c r="F68" s="28">
        <v>1</v>
      </c>
      <c r="G68" s="34">
        <v>128872.06331759538</v>
      </c>
      <c r="H68" s="28"/>
      <c r="I68" s="28"/>
      <c r="J68" s="28"/>
      <c r="K68" s="28"/>
      <c r="L68" s="28"/>
      <c r="M68" s="28">
        <f t="shared" si="5"/>
        <v>131191.76045731211</v>
      </c>
      <c r="N68" s="28"/>
      <c r="O68" s="28">
        <f t="shared" si="6"/>
        <v>133553.21214554372</v>
      </c>
      <c r="P68" s="28"/>
      <c r="Q68" s="28"/>
      <c r="R68" s="28"/>
      <c r="S68" s="28"/>
      <c r="T68" s="4" t="str">
        <f t="shared" si="4"/>
        <v/>
      </c>
      <c r="U68" s="4"/>
      <c r="V68" s="4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 customHeight="1" x14ac:dyDescent="0.25">
      <c r="A69" s="30"/>
      <c r="B69" s="39"/>
      <c r="C69" s="31">
        <v>39</v>
      </c>
      <c r="D69" s="59"/>
      <c r="E69" s="46" t="s">
        <v>75</v>
      </c>
      <c r="F69" s="28">
        <v>1</v>
      </c>
      <c r="G69" s="34">
        <v>128872.06331759538</v>
      </c>
      <c r="H69" s="28"/>
      <c r="I69" s="28"/>
      <c r="J69" s="28"/>
      <c r="K69" s="28"/>
      <c r="L69" s="28"/>
      <c r="M69" s="28">
        <f t="shared" si="5"/>
        <v>131191.76045731211</v>
      </c>
      <c r="N69" s="28"/>
      <c r="O69" s="28">
        <f t="shared" si="6"/>
        <v>133553.21214554372</v>
      </c>
      <c r="P69" s="28"/>
      <c r="Q69" s="28"/>
      <c r="R69" s="28"/>
      <c r="S69" s="28"/>
      <c r="T69" s="4" t="str">
        <f t="shared" si="4"/>
        <v/>
      </c>
      <c r="U69" s="4"/>
      <c r="V69" s="4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 customHeight="1" x14ac:dyDescent="0.25">
      <c r="A70" s="30"/>
      <c r="B70" s="39"/>
      <c r="C70" s="31">
        <v>40</v>
      </c>
      <c r="D70" s="59"/>
      <c r="E70" s="46" t="s">
        <v>76</v>
      </c>
      <c r="F70" s="28">
        <v>7</v>
      </c>
      <c r="G70" s="34">
        <v>123759.79818998091</v>
      </c>
      <c r="H70" s="28"/>
      <c r="I70" s="28"/>
      <c r="J70" s="28"/>
      <c r="K70" s="28"/>
      <c r="L70" s="28"/>
      <c r="M70" s="28">
        <f t="shared" si="5"/>
        <v>125987.47455740056</v>
      </c>
      <c r="N70" s="28"/>
      <c r="O70" s="28">
        <f t="shared" si="6"/>
        <v>128255.24909943377</v>
      </c>
      <c r="P70" s="28"/>
      <c r="Q70" s="28"/>
      <c r="R70" s="28"/>
      <c r="S70" s="28"/>
      <c r="T70" s="4" t="str">
        <f t="shared" si="4"/>
        <v/>
      </c>
      <c r="U70" s="4"/>
      <c r="V70" s="4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 customHeight="1" x14ac:dyDescent="0.25">
      <c r="A71" s="30"/>
      <c r="B71" s="39"/>
      <c r="C71" s="31">
        <v>41</v>
      </c>
      <c r="D71" s="59"/>
      <c r="E71" s="46" t="s">
        <v>115</v>
      </c>
      <c r="F71" s="28">
        <v>67</v>
      </c>
      <c r="G71" s="34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4" t="str">
        <f t="shared" si="4"/>
        <v/>
      </c>
      <c r="U71" s="4"/>
      <c r="V71" s="4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 customHeight="1" x14ac:dyDescent="0.25">
      <c r="A72" s="30"/>
      <c r="B72" s="39"/>
      <c r="C72" s="31"/>
      <c r="D72" s="59"/>
      <c r="E72" s="46" t="s">
        <v>54</v>
      </c>
      <c r="F72" s="28"/>
      <c r="G72" s="34">
        <v>106767.54064734171</v>
      </c>
      <c r="H72" s="28"/>
      <c r="I72" s="28"/>
      <c r="J72" s="28"/>
      <c r="K72" s="28"/>
      <c r="L72" s="28"/>
      <c r="M72" s="28">
        <f>G72*(1+$T$8)</f>
        <v>108689.35637899386</v>
      </c>
      <c r="N72" s="28"/>
      <c r="O72" s="28">
        <f t="shared" ref="O72:O75" si="7">M72*(1+$T$8)</f>
        <v>110645.76479381576</v>
      </c>
      <c r="P72" s="28"/>
      <c r="Q72" s="28"/>
      <c r="R72" s="28"/>
      <c r="S72" s="28"/>
      <c r="T72" s="4" t="str">
        <f t="shared" si="4"/>
        <v/>
      </c>
      <c r="U72" s="4"/>
      <c r="V72" s="4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s="3" customFormat="1" ht="12.75" customHeight="1" x14ac:dyDescent="0.25">
      <c r="A73" s="30"/>
      <c r="B73" s="39"/>
      <c r="C73" s="31"/>
      <c r="D73" s="59"/>
      <c r="E73" s="46" t="s">
        <v>55</v>
      </c>
      <c r="F73" s="28"/>
      <c r="G73" s="34">
        <v>96756.618412731492</v>
      </c>
      <c r="H73" s="28"/>
      <c r="I73" s="28"/>
      <c r="J73" s="28"/>
      <c r="K73" s="28"/>
      <c r="L73" s="28"/>
      <c r="M73" s="28">
        <f>G73*(1+$T$8)</f>
        <v>98498.237544160656</v>
      </c>
      <c r="N73" s="28"/>
      <c r="O73" s="28">
        <f t="shared" si="7"/>
        <v>100271.20581995555</v>
      </c>
      <c r="P73" s="28"/>
      <c r="Q73" s="28"/>
      <c r="R73" s="28"/>
      <c r="S73" s="28"/>
      <c r="T73" s="4" t="str">
        <f t="shared" si="4"/>
        <v/>
      </c>
      <c r="U73" s="4"/>
      <c r="V73" s="4"/>
      <c r="W73" s="4"/>
    </row>
    <row r="74" spans="1:48" s="3" customFormat="1" ht="12.75" customHeight="1" x14ac:dyDescent="0.25">
      <c r="A74" s="30"/>
      <c r="B74" s="39"/>
      <c r="C74" s="31"/>
      <c r="D74" s="59"/>
      <c r="E74" s="46" t="s">
        <v>56</v>
      </c>
      <c r="F74" s="28"/>
      <c r="G74" s="34">
        <v>83480.358936101038</v>
      </c>
      <c r="H74" s="28"/>
      <c r="I74" s="28"/>
      <c r="J74" s="28"/>
      <c r="K74" s="28"/>
      <c r="L74" s="28"/>
      <c r="M74" s="28">
        <f>G74*(1+$T$8)</f>
        <v>84983.005396950859</v>
      </c>
      <c r="N74" s="28"/>
      <c r="O74" s="28">
        <f t="shared" si="7"/>
        <v>86512.69949409597</v>
      </c>
      <c r="P74" s="28"/>
      <c r="Q74" s="28"/>
      <c r="R74" s="28"/>
      <c r="S74" s="28"/>
      <c r="T74" s="4" t="str">
        <f t="shared" si="4"/>
        <v/>
      </c>
      <c r="U74" s="4"/>
      <c r="V74" s="4"/>
      <c r="W74" s="4"/>
    </row>
    <row r="75" spans="1:48" ht="12.75" customHeight="1" x14ac:dyDescent="0.25">
      <c r="A75" s="30"/>
      <c r="B75" s="39"/>
      <c r="C75" s="31">
        <v>42</v>
      </c>
      <c r="D75" s="59"/>
      <c r="E75" s="46" t="s">
        <v>57</v>
      </c>
      <c r="F75" s="28">
        <v>3</v>
      </c>
      <c r="G75" s="34">
        <v>83478.095389114838</v>
      </c>
      <c r="H75" s="28"/>
      <c r="I75" s="28"/>
      <c r="J75" s="28"/>
      <c r="K75" s="28"/>
      <c r="L75" s="28"/>
      <c r="M75" s="28">
        <f>G75*(1+$T$8)</f>
        <v>84980.701106118911</v>
      </c>
      <c r="N75" s="28"/>
      <c r="O75" s="28">
        <f t="shared" si="7"/>
        <v>86510.353726029047</v>
      </c>
      <c r="P75" s="28"/>
      <c r="Q75" s="28"/>
      <c r="R75" s="28"/>
      <c r="S75" s="28"/>
      <c r="T75" s="4" t="str">
        <f t="shared" si="4"/>
        <v/>
      </c>
      <c r="U75" s="4"/>
      <c r="V75" s="4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 customHeight="1" x14ac:dyDescent="0.25">
      <c r="A76" s="30"/>
      <c r="B76" s="39"/>
      <c r="C76" s="31"/>
      <c r="D76" s="59"/>
      <c r="E76" s="36" t="s">
        <v>51</v>
      </c>
      <c r="F76" s="37">
        <f>SUM(F64:F75)</f>
        <v>84</v>
      </c>
      <c r="G76" s="28"/>
      <c r="H76" s="37">
        <f>SUM(H64:H75)</f>
        <v>0</v>
      </c>
      <c r="I76" s="28"/>
      <c r="J76" s="37">
        <f>SUM(J64:J75)</f>
        <v>0</v>
      </c>
      <c r="K76" s="28"/>
      <c r="L76" s="37">
        <f>SUM(L64:L75)</f>
        <v>0</v>
      </c>
      <c r="M76" s="28"/>
      <c r="N76" s="37">
        <f>SUM(N64:N75)</f>
        <v>0</v>
      </c>
      <c r="O76" s="28"/>
      <c r="P76" s="37">
        <f>SUM(P64:P75)</f>
        <v>0</v>
      </c>
      <c r="Q76" s="28"/>
      <c r="R76" s="37">
        <f>SUM(R64:R75)</f>
        <v>0</v>
      </c>
      <c r="S76" s="28"/>
      <c r="T76" s="4"/>
      <c r="U76" s="4"/>
      <c r="V76" s="4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 customHeight="1" x14ac:dyDescent="0.25">
      <c r="A77" s="30"/>
      <c r="B77" s="39"/>
      <c r="C77" s="31"/>
      <c r="D77" s="59"/>
      <c r="E77" s="38"/>
      <c r="F77" s="47"/>
      <c r="G77" s="33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" t="str">
        <f t="shared" ref="T77:T140" si="8">IF(R77="","",IF(R77=0,"DELETE",""))</f>
        <v/>
      </c>
      <c r="U77" s="4"/>
      <c r="V77" s="4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s="3" customFormat="1" ht="12.75" customHeight="1" x14ac:dyDescent="0.25">
      <c r="A78" s="30"/>
      <c r="B78" s="39"/>
      <c r="C78" s="31"/>
      <c r="D78" s="59"/>
      <c r="E78" s="38" t="s">
        <v>24</v>
      </c>
      <c r="F78" s="47"/>
      <c r="G78" s="33"/>
      <c r="H78" s="40"/>
      <c r="I78" s="40"/>
      <c r="J78" s="40"/>
      <c r="K78" s="40"/>
      <c r="L78" s="40"/>
      <c r="M78" s="40"/>
      <c r="N78" s="40"/>
      <c r="O78" s="40"/>
      <c r="P78" s="4"/>
      <c r="Q78" s="4"/>
      <c r="R78" s="4"/>
      <c r="S78" s="4"/>
      <c r="T78" s="4"/>
      <c r="U78" s="4"/>
      <c r="V78" s="4"/>
      <c r="W78" s="4"/>
    </row>
    <row r="79" spans="1:48" s="3" customFormat="1" ht="12.75" customHeight="1" x14ac:dyDescent="0.25">
      <c r="A79" s="30"/>
      <c r="B79" s="39"/>
      <c r="C79" s="31"/>
      <c r="D79" s="59"/>
      <c r="E79" s="38" t="s">
        <v>164</v>
      </c>
      <c r="F79" s="47"/>
      <c r="G79" s="33"/>
      <c r="H79" s="40"/>
      <c r="I79" s="40"/>
      <c r="J79" s="40"/>
      <c r="K79" s="40"/>
      <c r="L79" s="40"/>
      <c r="M79" s="40"/>
      <c r="N79" s="40"/>
      <c r="O79" s="40"/>
      <c r="P79" s="4"/>
      <c r="Q79" s="4"/>
      <c r="R79" s="4"/>
      <c r="S79" s="4"/>
      <c r="T79" s="4"/>
      <c r="U79" s="4"/>
      <c r="V79" s="4"/>
      <c r="W79" s="4"/>
    </row>
    <row r="80" spans="1:48" s="3" customFormat="1" ht="12.75" customHeight="1" x14ac:dyDescent="0.25">
      <c r="A80" s="30"/>
      <c r="B80" s="39" t="s">
        <v>179</v>
      </c>
      <c r="C80" s="31">
        <v>43</v>
      </c>
      <c r="D80" s="59"/>
      <c r="E80" s="38" t="s">
        <v>180</v>
      </c>
      <c r="F80" s="47">
        <v>1</v>
      </c>
      <c r="G80" s="40" t="s">
        <v>181</v>
      </c>
      <c r="H80" s="40"/>
      <c r="I80" s="40"/>
      <c r="J80" s="40"/>
      <c r="K80" s="40"/>
      <c r="L80" s="40"/>
      <c r="M80" s="40" t="s">
        <v>181</v>
      </c>
      <c r="N80" s="40"/>
      <c r="O80" s="40" t="s">
        <v>181</v>
      </c>
      <c r="P80" s="4"/>
      <c r="Q80" s="4"/>
      <c r="R80" s="4"/>
      <c r="S80" s="4"/>
      <c r="T80" s="4"/>
      <c r="U80" s="4"/>
      <c r="V80" s="4"/>
      <c r="W80" s="4"/>
    </row>
    <row r="81" spans="1:23" s="3" customFormat="1" ht="12.75" customHeight="1" x14ac:dyDescent="0.25">
      <c r="A81" s="30"/>
      <c r="B81" s="39" t="s">
        <v>182</v>
      </c>
      <c r="C81" s="31">
        <v>44</v>
      </c>
      <c r="D81" s="59"/>
      <c r="E81" s="38" t="s">
        <v>183</v>
      </c>
      <c r="F81" s="47">
        <v>1</v>
      </c>
      <c r="G81" s="40" t="s">
        <v>184</v>
      </c>
      <c r="H81" s="40"/>
      <c r="I81" s="40"/>
      <c r="J81" s="40"/>
      <c r="K81" s="40"/>
      <c r="L81" s="40"/>
      <c r="M81" s="40" t="s">
        <v>184</v>
      </c>
      <c r="N81" s="40"/>
      <c r="O81" s="40" t="s">
        <v>184</v>
      </c>
      <c r="P81" s="4"/>
      <c r="Q81" s="4"/>
      <c r="R81" s="4"/>
      <c r="S81" s="4"/>
      <c r="T81" s="4"/>
      <c r="U81" s="4"/>
      <c r="V81" s="4"/>
      <c r="W81" s="4"/>
    </row>
    <row r="82" spans="1:23" s="3" customFormat="1" ht="12.75" customHeight="1" x14ac:dyDescent="0.25">
      <c r="A82" s="30"/>
      <c r="B82" s="39" t="s">
        <v>185</v>
      </c>
      <c r="C82" s="31">
        <v>45</v>
      </c>
      <c r="D82" s="59"/>
      <c r="E82" s="38" t="s">
        <v>186</v>
      </c>
      <c r="F82" s="47">
        <v>3</v>
      </c>
      <c r="G82" s="40" t="s">
        <v>187</v>
      </c>
      <c r="H82" s="40"/>
      <c r="I82" s="40"/>
      <c r="J82" s="40"/>
      <c r="K82" s="40"/>
      <c r="L82" s="40"/>
      <c r="M82" s="40" t="s">
        <v>187</v>
      </c>
      <c r="N82" s="40"/>
      <c r="O82" s="40" t="s">
        <v>187</v>
      </c>
      <c r="P82" s="4"/>
      <c r="Q82" s="4"/>
      <c r="R82" s="4"/>
      <c r="S82" s="4"/>
      <c r="T82" s="4"/>
      <c r="U82" s="4"/>
      <c r="V82" s="4"/>
      <c r="W82" s="4"/>
    </row>
    <row r="83" spans="1:23" s="3" customFormat="1" ht="12.75" customHeight="1" x14ac:dyDescent="0.25">
      <c r="A83" s="30"/>
      <c r="B83" s="39" t="s">
        <v>188</v>
      </c>
      <c r="C83" s="31">
        <v>46</v>
      </c>
      <c r="D83" s="59"/>
      <c r="E83" s="38" t="s">
        <v>189</v>
      </c>
      <c r="F83" s="47">
        <v>12</v>
      </c>
      <c r="G83" s="40" t="s">
        <v>187</v>
      </c>
      <c r="H83" s="40"/>
      <c r="I83" s="40"/>
      <c r="J83" s="40"/>
      <c r="K83" s="40"/>
      <c r="L83" s="40"/>
      <c r="M83" s="40" t="s">
        <v>187</v>
      </c>
      <c r="N83" s="40"/>
      <c r="O83" s="40" t="s">
        <v>187</v>
      </c>
      <c r="P83" s="4"/>
      <c r="Q83" s="4"/>
      <c r="R83" s="4"/>
      <c r="S83" s="4"/>
      <c r="T83" s="4"/>
      <c r="U83" s="4"/>
      <c r="V83" s="4"/>
      <c r="W83" s="4"/>
    </row>
    <row r="84" spans="1:23" s="3" customFormat="1" ht="12.75" customHeight="1" x14ac:dyDescent="0.25">
      <c r="A84" s="30"/>
      <c r="B84" s="39" t="s">
        <v>190</v>
      </c>
      <c r="C84" s="31">
        <v>47</v>
      </c>
      <c r="D84" s="59"/>
      <c r="E84" s="38" t="s">
        <v>191</v>
      </c>
      <c r="F84" s="47">
        <v>1</v>
      </c>
      <c r="G84" s="40" t="s">
        <v>192</v>
      </c>
      <c r="H84" s="40"/>
      <c r="I84" s="40"/>
      <c r="J84" s="40"/>
      <c r="K84" s="40"/>
      <c r="L84" s="40"/>
      <c r="M84" s="40" t="s">
        <v>192</v>
      </c>
      <c r="N84" s="40"/>
      <c r="O84" s="40" t="s">
        <v>192</v>
      </c>
      <c r="P84" s="4"/>
      <c r="Q84" s="4"/>
      <c r="R84" s="4"/>
      <c r="S84" s="4"/>
      <c r="T84" s="4"/>
      <c r="U84" s="4"/>
      <c r="V84" s="4"/>
      <c r="W84" s="4"/>
    </row>
    <row r="85" spans="1:23" s="3" customFormat="1" ht="12.75" customHeight="1" x14ac:dyDescent="0.25">
      <c r="A85" s="30"/>
      <c r="B85" s="39" t="s">
        <v>193</v>
      </c>
      <c r="C85" s="31">
        <v>48</v>
      </c>
      <c r="D85" s="59"/>
      <c r="E85" s="38" t="s">
        <v>194</v>
      </c>
      <c r="F85" s="47">
        <v>2</v>
      </c>
      <c r="G85" s="40" t="s">
        <v>192</v>
      </c>
      <c r="H85" s="40"/>
      <c r="I85" s="40"/>
      <c r="J85" s="40"/>
      <c r="K85" s="40"/>
      <c r="L85" s="40"/>
      <c r="M85" s="40" t="s">
        <v>192</v>
      </c>
      <c r="N85" s="40"/>
      <c r="O85" s="40" t="s">
        <v>192</v>
      </c>
      <c r="P85" s="4"/>
      <c r="Q85" s="4"/>
      <c r="R85" s="4"/>
      <c r="S85" s="4"/>
      <c r="T85" s="4"/>
      <c r="U85" s="4"/>
      <c r="V85" s="4"/>
      <c r="W85" s="4"/>
    </row>
    <row r="86" spans="1:23" s="3" customFormat="1" ht="12.75" customHeight="1" x14ac:dyDescent="0.25">
      <c r="A86" s="30"/>
      <c r="B86" s="39" t="s">
        <v>195</v>
      </c>
      <c r="C86" s="31">
        <v>49</v>
      </c>
      <c r="D86" s="59"/>
      <c r="E86" s="38" t="s">
        <v>196</v>
      </c>
      <c r="F86" s="47">
        <v>1</v>
      </c>
      <c r="G86" s="40" t="s">
        <v>197</v>
      </c>
      <c r="H86" s="40"/>
      <c r="I86" s="40"/>
      <c r="J86" s="40"/>
      <c r="K86" s="40"/>
      <c r="L86" s="40"/>
      <c r="M86" s="40" t="s">
        <v>197</v>
      </c>
      <c r="N86" s="40"/>
      <c r="O86" s="40" t="s">
        <v>197</v>
      </c>
      <c r="P86" s="4"/>
      <c r="Q86" s="4"/>
      <c r="R86" s="4"/>
      <c r="S86" s="4"/>
      <c r="T86" s="4"/>
      <c r="U86" s="4"/>
      <c r="V86" s="4"/>
      <c r="W86" s="4"/>
    </row>
    <row r="87" spans="1:23" s="3" customFormat="1" ht="12.75" customHeight="1" x14ac:dyDescent="0.25">
      <c r="A87" s="30"/>
      <c r="B87" s="39" t="s">
        <v>198</v>
      </c>
      <c r="C87" s="31">
        <v>50</v>
      </c>
      <c r="D87" s="59"/>
      <c r="E87" s="38" t="s">
        <v>199</v>
      </c>
      <c r="F87" s="47">
        <v>2</v>
      </c>
      <c r="G87" s="40" t="s">
        <v>197</v>
      </c>
      <c r="H87" s="40"/>
      <c r="I87" s="40"/>
      <c r="J87" s="40"/>
      <c r="K87" s="40"/>
      <c r="L87" s="40"/>
      <c r="M87" s="40" t="s">
        <v>197</v>
      </c>
      <c r="N87" s="40"/>
      <c r="O87" s="40" t="s">
        <v>197</v>
      </c>
      <c r="P87" s="4"/>
      <c r="Q87" s="4"/>
      <c r="R87" s="4"/>
      <c r="S87" s="4"/>
      <c r="T87" s="4"/>
      <c r="U87" s="4"/>
      <c r="V87" s="4"/>
      <c r="W87" s="4"/>
    </row>
    <row r="88" spans="1:23" s="3" customFormat="1" ht="12.75" customHeight="1" x14ac:dyDescent="0.25">
      <c r="A88" s="30"/>
      <c r="B88" s="39" t="s">
        <v>200</v>
      </c>
      <c r="C88" s="31">
        <v>51</v>
      </c>
      <c r="D88" s="59"/>
      <c r="E88" s="38" t="s">
        <v>201</v>
      </c>
      <c r="F88" s="47">
        <v>6</v>
      </c>
      <c r="G88" s="40" t="s">
        <v>202</v>
      </c>
      <c r="H88" s="40"/>
      <c r="I88" s="40"/>
      <c r="J88" s="40"/>
      <c r="K88" s="40"/>
      <c r="L88" s="40"/>
      <c r="M88" s="40" t="s">
        <v>202</v>
      </c>
      <c r="N88" s="40"/>
      <c r="O88" s="40" t="s">
        <v>202</v>
      </c>
      <c r="P88" s="4"/>
      <c r="Q88" s="4"/>
      <c r="R88" s="4"/>
      <c r="S88" s="4"/>
      <c r="T88" s="4"/>
      <c r="U88" s="4"/>
      <c r="V88" s="4"/>
      <c r="W88" s="4"/>
    </row>
    <row r="89" spans="1:23" s="3" customFormat="1" ht="12.75" customHeight="1" x14ac:dyDescent="0.25">
      <c r="A89" s="30" t="s">
        <v>321</v>
      </c>
      <c r="B89" s="39" t="s">
        <v>203</v>
      </c>
      <c r="C89" s="31">
        <v>52</v>
      </c>
      <c r="D89" s="59"/>
      <c r="E89" s="38" t="s">
        <v>204</v>
      </c>
      <c r="F89" s="47">
        <v>10</v>
      </c>
      <c r="G89" s="40" t="s">
        <v>167</v>
      </c>
      <c r="H89" s="40"/>
      <c r="I89" s="40"/>
      <c r="J89" s="40"/>
      <c r="K89" s="40"/>
      <c r="L89" s="40"/>
      <c r="M89" s="40" t="s">
        <v>167</v>
      </c>
      <c r="N89" s="40"/>
      <c r="O89" s="40" t="s">
        <v>167</v>
      </c>
      <c r="P89" s="4"/>
      <c r="Q89" s="4"/>
      <c r="R89" s="4"/>
      <c r="S89" s="4"/>
      <c r="T89" s="4"/>
      <c r="U89" s="4"/>
      <c r="V89" s="4"/>
      <c r="W89" s="4"/>
    </row>
    <row r="90" spans="1:23" s="3" customFormat="1" ht="12.75" customHeight="1" x14ac:dyDescent="0.25">
      <c r="A90" s="30"/>
      <c r="B90" s="39" t="s">
        <v>205</v>
      </c>
      <c r="C90" s="31">
        <v>53</v>
      </c>
      <c r="D90" s="59"/>
      <c r="E90" s="38" t="s">
        <v>206</v>
      </c>
      <c r="F90" s="47">
        <v>1</v>
      </c>
      <c r="G90" s="40" t="s">
        <v>167</v>
      </c>
      <c r="H90" s="40"/>
      <c r="I90" s="40"/>
      <c r="J90" s="40"/>
      <c r="K90" s="40"/>
      <c r="L90" s="40"/>
      <c r="M90" s="40" t="s">
        <v>167</v>
      </c>
      <c r="N90" s="40"/>
      <c r="O90" s="40" t="s">
        <v>167</v>
      </c>
      <c r="P90" s="4"/>
      <c r="Q90" s="4"/>
      <c r="R90" s="4"/>
      <c r="S90" s="4"/>
      <c r="T90" s="4"/>
      <c r="U90" s="4"/>
      <c r="V90" s="4"/>
      <c r="W90" s="4"/>
    </row>
    <row r="91" spans="1:23" s="3" customFormat="1" ht="12.75" customHeight="1" x14ac:dyDescent="0.25">
      <c r="A91" s="30" t="s">
        <v>321</v>
      </c>
      <c r="B91" s="39" t="s">
        <v>168</v>
      </c>
      <c r="C91" s="31">
        <v>54</v>
      </c>
      <c r="D91" s="59"/>
      <c r="E91" s="38" t="s">
        <v>169</v>
      </c>
      <c r="F91" s="47">
        <v>3</v>
      </c>
      <c r="G91" s="40" t="s">
        <v>167</v>
      </c>
      <c r="H91" s="40"/>
      <c r="I91" s="40"/>
      <c r="J91" s="40"/>
      <c r="K91" s="40"/>
      <c r="L91" s="40"/>
      <c r="M91" s="40" t="s">
        <v>167</v>
      </c>
      <c r="N91" s="40"/>
      <c r="O91" s="40" t="s">
        <v>167</v>
      </c>
      <c r="P91" s="4"/>
      <c r="Q91" s="4"/>
      <c r="R91" s="4"/>
      <c r="S91" s="4"/>
      <c r="T91" s="4"/>
      <c r="U91" s="4"/>
      <c r="V91" s="4"/>
      <c r="W91" s="4"/>
    </row>
    <row r="92" spans="1:23" s="3" customFormat="1" ht="12.75" customHeight="1" x14ac:dyDescent="0.25">
      <c r="A92" s="30"/>
      <c r="B92" s="39" t="s">
        <v>207</v>
      </c>
      <c r="C92" s="31">
        <v>55</v>
      </c>
      <c r="D92" s="59"/>
      <c r="E92" s="38" t="s">
        <v>208</v>
      </c>
      <c r="F92" s="47">
        <v>7</v>
      </c>
      <c r="G92" s="40" t="s">
        <v>167</v>
      </c>
      <c r="H92" s="40"/>
      <c r="I92" s="40"/>
      <c r="J92" s="40"/>
      <c r="K92" s="40"/>
      <c r="L92" s="40"/>
      <c r="M92" s="40" t="s">
        <v>167</v>
      </c>
      <c r="N92" s="40"/>
      <c r="O92" s="40" t="s">
        <v>167</v>
      </c>
      <c r="P92" s="4"/>
      <c r="Q92" s="4"/>
      <c r="R92" s="4"/>
      <c r="S92" s="4"/>
      <c r="T92" s="4"/>
      <c r="U92" s="4"/>
      <c r="V92" s="4"/>
      <c r="W92" s="4"/>
    </row>
    <row r="93" spans="1:23" s="3" customFormat="1" ht="12.75" customHeight="1" x14ac:dyDescent="0.25">
      <c r="A93" s="30"/>
      <c r="B93" s="39" t="s">
        <v>209</v>
      </c>
      <c r="C93" s="31">
        <v>56</v>
      </c>
      <c r="D93" s="59"/>
      <c r="E93" s="38" t="s">
        <v>210</v>
      </c>
      <c r="F93" s="47">
        <v>2</v>
      </c>
      <c r="G93" s="40" t="s">
        <v>211</v>
      </c>
      <c r="H93" s="40"/>
      <c r="I93" s="40"/>
      <c r="J93" s="40"/>
      <c r="K93" s="40"/>
      <c r="L93" s="40"/>
      <c r="M93" s="40" t="s">
        <v>211</v>
      </c>
      <c r="N93" s="40"/>
      <c r="O93" s="40" t="s">
        <v>211</v>
      </c>
      <c r="P93" s="4"/>
      <c r="Q93" s="4"/>
      <c r="R93" s="4"/>
      <c r="S93" s="4"/>
      <c r="T93" s="4"/>
      <c r="U93" s="4"/>
      <c r="V93" s="4"/>
      <c r="W93" s="4"/>
    </row>
    <row r="94" spans="1:23" s="3" customFormat="1" ht="12.75" customHeight="1" x14ac:dyDescent="0.25">
      <c r="A94" s="30"/>
      <c r="B94" s="39" t="s">
        <v>212</v>
      </c>
      <c r="C94" s="31">
        <v>57</v>
      </c>
      <c r="D94" s="59"/>
      <c r="E94" s="38" t="s">
        <v>213</v>
      </c>
      <c r="F94" s="47">
        <v>3</v>
      </c>
      <c r="G94" s="40" t="s">
        <v>211</v>
      </c>
      <c r="H94" s="40"/>
      <c r="I94" s="40"/>
      <c r="J94" s="40"/>
      <c r="K94" s="40"/>
      <c r="L94" s="40"/>
      <c r="M94" s="40" t="s">
        <v>211</v>
      </c>
      <c r="N94" s="40"/>
      <c r="O94" s="40" t="s">
        <v>211</v>
      </c>
      <c r="P94" s="4"/>
      <c r="Q94" s="4"/>
      <c r="R94" s="4"/>
      <c r="S94" s="4"/>
      <c r="T94" s="4"/>
      <c r="U94" s="4"/>
      <c r="V94" s="4"/>
      <c r="W94" s="4"/>
    </row>
    <row r="95" spans="1:23" s="3" customFormat="1" ht="12.75" customHeight="1" x14ac:dyDescent="0.25">
      <c r="A95" s="30"/>
      <c r="B95" s="39" t="s">
        <v>214</v>
      </c>
      <c r="C95" s="31">
        <v>58</v>
      </c>
      <c r="D95" s="59"/>
      <c r="E95" s="38" t="s">
        <v>215</v>
      </c>
      <c r="F95" s="47">
        <v>7</v>
      </c>
      <c r="G95" s="40" t="s">
        <v>172</v>
      </c>
      <c r="H95" s="40"/>
      <c r="I95" s="40"/>
      <c r="J95" s="40"/>
      <c r="K95" s="40"/>
      <c r="L95" s="40"/>
      <c r="M95" s="40" t="s">
        <v>172</v>
      </c>
      <c r="N95" s="40"/>
      <c r="O95" s="40" t="s">
        <v>172</v>
      </c>
      <c r="P95" s="4"/>
      <c r="Q95" s="4"/>
      <c r="R95" s="4"/>
      <c r="S95" s="4"/>
      <c r="T95" s="4"/>
      <c r="U95" s="4"/>
      <c r="V95" s="4"/>
      <c r="W95" s="4"/>
    </row>
    <row r="96" spans="1:23" s="3" customFormat="1" ht="12.75" customHeight="1" x14ac:dyDescent="0.25">
      <c r="A96" s="30"/>
      <c r="B96" s="39" t="s">
        <v>216</v>
      </c>
      <c r="C96" s="31">
        <v>59</v>
      </c>
      <c r="D96" s="59"/>
      <c r="E96" s="38" t="s">
        <v>217</v>
      </c>
      <c r="F96" s="47">
        <v>1</v>
      </c>
      <c r="G96" s="40" t="s">
        <v>172</v>
      </c>
      <c r="H96" s="40"/>
      <c r="I96" s="40"/>
      <c r="J96" s="40"/>
      <c r="K96" s="40"/>
      <c r="L96" s="40"/>
      <c r="M96" s="40" t="s">
        <v>172</v>
      </c>
      <c r="N96" s="40"/>
      <c r="O96" s="40" t="s">
        <v>172</v>
      </c>
      <c r="P96" s="4"/>
      <c r="Q96" s="4"/>
      <c r="R96" s="4"/>
      <c r="S96" s="4"/>
      <c r="T96" s="4"/>
      <c r="U96" s="4"/>
      <c r="V96" s="4"/>
      <c r="W96" s="4"/>
    </row>
    <row r="97" spans="1:23" s="3" customFormat="1" ht="12.75" customHeight="1" x14ac:dyDescent="0.25">
      <c r="A97" s="30" t="s">
        <v>321</v>
      </c>
      <c r="B97" s="39" t="s">
        <v>173</v>
      </c>
      <c r="C97" s="31">
        <v>60</v>
      </c>
      <c r="D97" s="59"/>
      <c r="E97" s="38" t="s">
        <v>174</v>
      </c>
      <c r="F97" s="47">
        <v>21</v>
      </c>
      <c r="G97" s="40" t="s">
        <v>175</v>
      </c>
      <c r="H97" s="40"/>
      <c r="I97" s="40"/>
      <c r="J97" s="40"/>
      <c r="K97" s="40"/>
      <c r="L97" s="40"/>
      <c r="M97" s="40" t="s">
        <v>175</v>
      </c>
      <c r="N97" s="40"/>
      <c r="O97" s="40" t="s">
        <v>175</v>
      </c>
      <c r="P97" s="4"/>
      <c r="Q97" s="4"/>
      <c r="R97" s="4"/>
      <c r="S97" s="4"/>
      <c r="T97" s="4"/>
      <c r="U97" s="4"/>
      <c r="V97" s="4"/>
      <c r="W97" s="4"/>
    </row>
    <row r="98" spans="1:23" s="3" customFormat="1" ht="12.75" customHeight="1" x14ac:dyDescent="0.25">
      <c r="A98" s="30"/>
      <c r="B98" s="39" t="s">
        <v>218</v>
      </c>
      <c r="C98" s="31">
        <v>61</v>
      </c>
      <c r="D98" s="59"/>
      <c r="E98" s="38" t="s">
        <v>219</v>
      </c>
      <c r="F98" s="47">
        <v>2</v>
      </c>
      <c r="G98" s="40" t="s">
        <v>175</v>
      </c>
      <c r="H98" s="40"/>
      <c r="I98" s="40"/>
      <c r="J98" s="40"/>
      <c r="K98" s="40"/>
      <c r="L98" s="40"/>
      <c r="M98" s="40" t="s">
        <v>175</v>
      </c>
      <c r="N98" s="40"/>
      <c r="O98" s="40" t="s">
        <v>175</v>
      </c>
      <c r="P98" s="4"/>
      <c r="Q98" s="4"/>
      <c r="R98" s="4"/>
      <c r="S98" s="4"/>
      <c r="T98" s="4"/>
      <c r="U98" s="4"/>
      <c r="V98" s="4"/>
      <c r="W98" s="4"/>
    </row>
    <row r="99" spans="1:23" s="3" customFormat="1" ht="12.75" customHeight="1" x14ac:dyDescent="0.25">
      <c r="A99" s="30" t="s">
        <v>321</v>
      </c>
      <c r="B99" s="39" t="s">
        <v>220</v>
      </c>
      <c r="C99" s="31">
        <v>62</v>
      </c>
      <c r="D99" s="59"/>
      <c r="E99" s="38" t="s">
        <v>221</v>
      </c>
      <c r="F99" s="47">
        <v>12</v>
      </c>
      <c r="G99" s="40" t="s">
        <v>175</v>
      </c>
      <c r="H99" s="40"/>
      <c r="I99" s="40"/>
      <c r="J99" s="40"/>
      <c r="K99" s="40"/>
      <c r="L99" s="40"/>
      <c r="M99" s="40" t="s">
        <v>175</v>
      </c>
      <c r="N99" s="40"/>
      <c r="O99" s="40" t="s">
        <v>175</v>
      </c>
      <c r="P99" s="4"/>
      <c r="Q99" s="4"/>
      <c r="R99" s="4"/>
      <c r="S99" s="4"/>
      <c r="T99" s="4"/>
      <c r="U99" s="4"/>
      <c r="V99" s="4"/>
      <c r="W99" s="4"/>
    </row>
    <row r="100" spans="1:23" s="3" customFormat="1" ht="12.75" customHeight="1" x14ac:dyDescent="0.25">
      <c r="A100" s="30"/>
      <c r="B100" s="39" t="s">
        <v>222</v>
      </c>
      <c r="C100" s="31">
        <v>63</v>
      </c>
      <c r="D100" s="59"/>
      <c r="E100" s="38" t="s">
        <v>223</v>
      </c>
      <c r="F100" s="47">
        <v>14</v>
      </c>
      <c r="G100" s="40" t="s">
        <v>175</v>
      </c>
      <c r="H100" s="40"/>
      <c r="I100" s="40"/>
      <c r="J100" s="40"/>
      <c r="K100" s="40"/>
      <c r="L100" s="40"/>
      <c r="M100" s="40" t="s">
        <v>175</v>
      </c>
      <c r="N100" s="40"/>
      <c r="O100" s="40" t="s">
        <v>175</v>
      </c>
      <c r="P100" s="4"/>
      <c r="Q100" s="4"/>
      <c r="R100" s="4"/>
      <c r="S100" s="4"/>
      <c r="T100" s="4"/>
      <c r="U100" s="4"/>
      <c r="V100" s="4"/>
      <c r="W100" s="4"/>
    </row>
    <row r="101" spans="1:23" s="3" customFormat="1" ht="12.75" customHeight="1" x14ac:dyDescent="0.25">
      <c r="A101" s="30" t="s">
        <v>321</v>
      </c>
      <c r="B101" s="39" t="s">
        <v>224</v>
      </c>
      <c r="C101" s="31">
        <v>64</v>
      </c>
      <c r="D101" s="59"/>
      <c r="E101" s="38" t="s">
        <v>225</v>
      </c>
      <c r="F101" s="47">
        <v>5</v>
      </c>
      <c r="G101" s="40" t="s">
        <v>175</v>
      </c>
      <c r="H101" s="40"/>
      <c r="I101" s="40"/>
      <c r="J101" s="40"/>
      <c r="K101" s="40"/>
      <c r="L101" s="40"/>
      <c r="M101" s="40" t="s">
        <v>175</v>
      </c>
      <c r="N101" s="40"/>
      <c r="O101" s="40" t="s">
        <v>175</v>
      </c>
      <c r="P101" s="4"/>
      <c r="Q101" s="4"/>
      <c r="R101" s="4"/>
      <c r="S101" s="4"/>
      <c r="T101" s="4"/>
      <c r="U101" s="4"/>
      <c r="V101" s="4"/>
      <c r="W101" s="4"/>
    </row>
    <row r="102" spans="1:23" s="3" customFormat="1" ht="12.75" customHeight="1" x14ac:dyDescent="0.25">
      <c r="A102" s="30"/>
      <c r="B102" s="39" t="s">
        <v>226</v>
      </c>
      <c r="C102" s="31">
        <v>65</v>
      </c>
      <c r="D102" s="59"/>
      <c r="E102" s="38" t="s">
        <v>227</v>
      </c>
      <c r="F102" s="47">
        <v>2</v>
      </c>
      <c r="G102" s="40" t="s">
        <v>175</v>
      </c>
      <c r="H102" s="40"/>
      <c r="I102" s="40"/>
      <c r="J102" s="40"/>
      <c r="K102" s="40"/>
      <c r="L102" s="40"/>
      <c r="M102" s="40" t="s">
        <v>175</v>
      </c>
      <c r="N102" s="40"/>
      <c r="O102" s="40" t="s">
        <v>175</v>
      </c>
      <c r="P102" s="4"/>
      <c r="Q102" s="4"/>
      <c r="R102" s="4"/>
      <c r="S102" s="4"/>
      <c r="T102" s="4"/>
      <c r="U102" s="4"/>
      <c r="V102" s="4"/>
      <c r="W102" s="4"/>
    </row>
    <row r="103" spans="1:23" s="3" customFormat="1" ht="12.75" customHeight="1" x14ac:dyDescent="0.25">
      <c r="A103" s="30"/>
      <c r="B103" s="39" t="s">
        <v>228</v>
      </c>
      <c r="C103" s="31">
        <v>66</v>
      </c>
      <c r="D103" s="59"/>
      <c r="E103" s="38" t="s">
        <v>229</v>
      </c>
      <c r="F103" s="47">
        <v>1</v>
      </c>
      <c r="G103" s="40" t="s">
        <v>178</v>
      </c>
      <c r="H103" s="40"/>
      <c r="I103" s="40"/>
      <c r="J103" s="40"/>
      <c r="K103" s="40"/>
      <c r="L103" s="40"/>
      <c r="M103" s="40" t="s">
        <v>178</v>
      </c>
      <c r="N103" s="40"/>
      <c r="O103" s="40" t="s">
        <v>178</v>
      </c>
      <c r="P103" s="4"/>
      <c r="Q103" s="4"/>
      <c r="R103" s="4"/>
      <c r="S103" s="4"/>
      <c r="T103" s="4"/>
      <c r="U103" s="4"/>
      <c r="V103" s="4"/>
      <c r="W103" s="4"/>
    </row>
    <row r="104" spans="1:23" s="3" customFormat="1" ht="12.75" customHeight="1" x14ac:dyDescent="0.25">
      <c r="A104" s="30"/>
      <c r="B104" s="39" t="s">
        <v>230</v>
      </c>
      <c r="C104" s="31">
        <v>67</v>
      </c>
      <c r="D104" s="59"/>
      <c r="E104" s="38" t="s">
        <v>231</v>
      </c>
      <c r="F104" s="47">
        <v>6</v>
      </c>
      <c r="G104" s="40" t="s">
        <v>178</v>
      </c>
      <c r="H104" s="40"/>
      <c r="I104" s="40"/>
      <c r="J104" s="40"/>
      <c r="K104" s="40"/>
      <c r="L104" s="40"/>
      <c r="M104" s="40" t="s">
        <v>178</v>
      </c>
      <c r="N104" s="40"/>
      <c r="O104" s="40" t="s">
        <v>178</v>
      </c>
      <c r="P104" s="4"/>
      <c r="Q104" s="4"/>
      <c r="R104" s="4"/>
      <c r="S104" s="4"/>
      <c r="T104" s="4"/>
      <c r="U104" s="4"/>
      <c r="V104" s="4"/>
      <c r="W104" s="4"/>
    </row>
    <row r="105" spans="1:23" s="3" customFormat="1" ht="12.75" customHeight="1" x14ac:dyDescent="0.25">
      <c r="A105" s="30"/>
      <c r="B105" s="39" t="s">
        <v>232</v>
      </c>
      <c r="C105" s="31">
        <v>68</v>
      </c>
      <c r="D105" s="59"/>
      <c r="E105" s="38" t="s">
        <v>233</v>
      </c>
      <c r="F105" s="47">
        <v>2</v>
      </c>
      <c r="G105" s="40" t="s">
        <v>178</v>
      </c>
      <c r="H105" s="40"/>
      <c r="I105" s="40"/>
      <c r="J105" s="40"/>
      <c r="K105" s="40"/>
      <c r="L105" s="40"/>
      <c r="M105" s="40" t="s">
        <v>178</v>
      </c>
      <c r="N105" s="40"/>
      <c r="O105" s="40" t="s">
        <v>178</v>
      </c>
      <c r="P105" s="4"/>
      <c r="Q105" s="4"/>
      <c r="R105" s="4"/>
      <c r="S105" s="4"/>
      <c r="T105" s="4"/>
      <c r="U105" s="4"/>
      <c r="V105" s="4"/>
      <c r="W105" s="4"/>
    </row>
    <row r="106" spans="1:23" s="3" customFormat="1" ht="12.75" customHeight="1" x14ac:dyDescent="0.25">
      <c r="A106" s="30"/>
      <c r="B106" s="39" t="s">
        <v>234</v>
      </c>
      <c r="C106" s="31">
        <v>69</v>
      </c>
      <c r="D106" s="59"/>
      <c r="E106" s="38" t="s">
        <v>235</v>
      </c>
      <c r="F106" s="47">
        <v>1</v>
      </c>
      <c r="G106" s="40" t="s">
        <v>178</v>
      </c>
      <c r="H106" s="40"/>
      <c r="I106" s="40"/>
      <c r="J106" s="40"/>
      <c r="K106" s="40"/>
      <c r="L106" s="40"/>
      <c r="M106" s="40" t="s">
        <v>178</v>
      </c>
      <c r="N106" s="40"/>
      <c r="O106" s="40" t="s">
        <v>178</v>
      </c>
      <c r="P106" s="4"/>
      <c r="Q106" s="4"/>
      <c r="R106" s="4"/>
      <c r="S106" s="4"/>
      <c r="T106" s="4"/>
      <c r="U106" s="4"/>
      <c r="V106" s="4"/>
      <c r="W106" s="4"/>
    </row>
    <row r="107" spans="1:23" s="3" customFormat="1" ht="12.75" customHeight="1" x14ac:dyDescent="0.25">
      <c r="A107" s="30" t="s">
        <v>321</v>
      </c>
      <c r="B107" s="39" t="s">
        <v>236</v>
      </c>
      <c r="C107" s="31">
        <v>70</v>
      </c>
      <c r="D107" s="59"/>
      <c r="E107" s="38" t="s">
        <v>237</v>
      </c>
      <c r="F107" s="47">
        <v>12</v>
      </c>
      <c r="G107" s="40" t="s">
        <v>178</v>
      </c>
      <c r="H107" s="40"/>
      <c r="I107" s="40"/>
      <c r="J107" s="40"/>
      <c r="K107" s="40"/>
      <c r="L107" s="40"/>
      <c r="M107" s="40" t="s">
        <v>178</v>
      </c>
      <c r="N107" s="40"/>
      <c r="O107" s="40" t="s">
        <v>178</v>
      </c>
      <c r="P107" s="4"/>
      <c r="Q107" s="4"/>
      <c r="R107" s="4"/>
      <c r="S107" s="4"/>
      <c r="T107" s="4"/>
      <c r="U107" s="4"/>
      <c r="V107" s="4"/>
      <c r="W107" s="4"/>
    </row>
    <row r="108" spans="1:23" s="3" customFormat="1" ht="12.75" customHeight="1" x14ac:dyDescent="0.25">
      <c r="A108" s="30"/>
      <c r="B108" s="39" t="s">
        <v>238</v>
      </c>
      <c r="C108" s="31">
        <v>71</v>
      </c>
      <c r="D108" s="59"/>
      <c r="E108" s="38" t="s">
        <v>239</v>
      </c>
      <c r="F108" s="47">
        <v>3</v>
      </c>
      <c r="G108" s="40" t="s">
        <v>240</v>
      </c>
      <c r="H108" s="40"/>
      <c r="I108" s="40"/>
      <c r="J108" s="40"/>
      <c r="K108" s="40"/>
      <c r="L108" s="40"/>
      <c r="M108" s="40" t="s">
        <v>240</v>
      </c>
      <c r="N108" s="40"/>
      <c r="O108" s="40" t="s">
        <v>240</v>
      </c>
      <c r="P108" s="4"/>
      <c r="Q108" s="4"/>
      <c r="R108" s="4"/>
      <c r="S108" s="4"/>
      <c r="T108" s="4"/>
      <c r="U108" s="4"/>
      <c r="V108" s="4"/>
      <c r="W108" s="4"/>
    </row>
    <row r="109" spans="1:23" s="3" customFormat="1" ht="12.75" customHeight="1" x14ac:dyDescent="0.25">
      <c r="A109" s="30"/>
      <c r="B109" s="39" t="s">
        <v>241</v>
      </c>
      <c r="C109" s="31">
        <v>72</v>
      </c>
      <c r="D109" s="59"/>
      <c r="E109" s="38" t="s">
        <v>242</v>
      </c>
      <c r="F109" s="47">
        <v>2</v>
      </c>
      <c r="G109" s="40" t="s">
        <v>240</v>
      </c>
      <c r="H109" s="40"/>
      <c r="I109" s="40"/>
      <c r="J109" s="40"/>
      <c r="K109" s="40"/>
      <c r="L109" s="40"/>
      <c r="M109" s="40" t="s">
        <v>240</v>
      </c>
      <c r="N109" s="40"/>
      <c r="O109" s="40" t="s">
        <v>240</v>
      </c>
      <c r="P109" s="4"/>
      <c r="Q109" s="4"/>
      <c r="R109" s="4"/>
      <c r="S109" s="4"/>
      <c r="T109" s="4"/>
      <c r="U109" s="4"/>
      <c r="V109" s="4"/>
      <c r="W109" s="4"/>
    </row>
    <row r="110" spans="1:23" s="3" customFormat="1" ht="12.75" customHeight="1" x14ac:dyDescent="0.25">
      <c r="A110" s="30"/>
      <c r="B110" s="39" t="s">
        <v>243</v>
      </c>
      <c r="C110" s="31">
        <v>73</v>
      </c>
      <c r="D110" s="59"/>
      <c r="E110" s="38" t="s">
        <v>244</v>
      </c>
      <c r="F110" s="47">
        <v>13</v>
      </c>
      <c r="G110" s="40" t="s">
        <v>240</v>
      </c>
      <c r="H110" s="40"/>
      <c r="I110" s="40"/>
      <c r="J110" s="40"/>
      <c r="K110" s="40"/>
      <c r="L110" s="40"/>
      <c r="M110" s="40" t="s">
        <v>240</v>
      </c>
      <c r="N110" s="40"/>
      <c r="O110" s="40" t="s">
        <v>240</v>
      </c>
      <c r="P110" s="4"/>
      <c r="Q110" s="4"/>
      <c r="R110" s="4"/>
      <c r="S110" s="4"/>
      <c r="T110" s="4"/>
      <c r="U110" s="4"/>
      <c r="V110" s="4"/>
      <c r="W110" s="4"/>
    </row>
    <row r="111" spans="1:23" s="3" customFormat="1" ht="12.75" customHeight="1" x14ac:dyDescent="0.25">
      <c r="A111" s="30"/>
      <c r="B111" s="39" t="s">
        <v>245</v>
      </c>
      <c r="C111" s="31">
        <v>74</v>
      </c>
      <c r="D111" s="59"/>
      <c r="E111" s="38" t="s">
        <v>246</v>
      </c>
      <c r="F111" s="47">
        <v>26</v>
      </c>
      <c r="G111" s="40" t="s">
        <v>240</v>
      </c>
      <c r="H111" s="40"/>
      <c r="I111" s="40"/>
      <c r="J111" s="40"/>
      <c r="K111" s="40"/>
      <c r="L111" s="40"/>
      <c r="M111" s="40" t="s">
        <v>240</v>
      </c>
      <c r="N111" s="40"/>
      <c r="O111" s="40" t="s">
        <v>240</v>
      </c>
      <c r="P111" s="4"/>
      <c r="Q111" s="4"/>
      <c r="R111" s="4"/>
      <c r="S111" s="4"/>
      <c r="T111" s="4"/>
      <c r="U111" s="4"/>
      <c r="V111" s="4"/>
      <c r="W111" s="4"/>
    </row>
    <row r="112" spans="1:23" s="3" customFormat="1" ht="12.75" customHeight="1" x14ac:dyDescent="0.25">
      <c r="A112" s="30"/>
      <c r="B112" s="39" t="s">
        <v>247</v>
      </c>
      <c r="C112" s="31">
        <v>75</v>
      </c>
      <c r="D112" s="59"/>
      <c r="E112" s="38" t="s">
        <v>248</v>
      </c>
      <c r="F112" s="47">
        <v>3</v>
      </c>
      <c r="G112" s="40" t="s">
        <v>240</v>
      </c>
      <c r="H112" s="40"/>
      <c r="I112" s="40"/>
      <c r="J112" s="40"/>
      <c r="K112" s="40"/>
      <c r="L112" s="40"/>
      <c r="M112" s="40" t="s">
        <v>240</v>
      </c>
      <c r="N112" s="40"/>
      <c r="O112" s="40" t="s">
        <v>240</v>
      </c>
      <c r="P112" s="4"/>
      <c r="Q112" s="4"/>
      <c r="R112" s="4"/>
      <c r="S112" s="4"/>
      <c r="T112" s="4"/>
      <c r="U112" s="4"/>
      <c r="V112" s="4"/>
      <c r="W112" s="4"/>
    </row>
    <row r="113" spans="1:48" s="3" customFormat="1" ht="12.75" customHeight="1" x14ac:dyDescent="0.25">
      <c r="A113" s="30"/>
      <c r="B113" s="39" t="s">
        <v>249</v>
      </c>
      <c r="C113" s="31">
        <v>76</v>
      </c>
      <c r="D113" s="59"/>
      <c r="E113" s="38" t="s">
        <v>250</v>
      </c>
      <c r="F113" s="47">
        <v>1</v>
      </c>
      <c r="G113" s="40" t="s">
        <v>251</v>
      </c>
      <c r="H113" s="40"/>
      <c r="I113" s="40"/>
      <c r="J113" s="40"/>
      <c r="K113" s="40"/>
      <c r="L113" s="40"/>
      <c r="M113" s="40" t="s">
        <v>251</v>
      </c>
      <c r="N113" s="40"/>
      <c r="O113" s="40" t="s">
        <v>251</v>
      </c>
      <c r="P113" s="4"/>
      <c r="Q113" s="4"/>
      <c r="R113" s="4"/>
      <c r="S113" s="4"/>
      <c r="T113" s="4"/>
      <c r="U113" s="4"/>
      <c r="V113" s="4"/>
      <c r="W113" s="4"/>
    </row>
    <row r="114" spans="1:48" s="3" customFormat="1" ht="12.75" customHeight="1" x14ac:dyDescent="0.25">
      <c r="A114" s="30"/>
      <c r="B114" s="39" t="s">
        <v>252</v>
      </c>
      <c r="C114" s="31">
        <v>77</v>
      </c>
      <c r="D114" s="59"/>
      <c r="E114" s="38" t="s">
        <v>253</v>
      </c>
      <c r="F114" s="47">
        <v>17</v>
      </c>
      <c r="G114" s="40" t="s">
        <v>251</v>
      </c>
      <c r="H114" s="40"/>
      <c r="I114" s="40"/>
      <c r="J114" s="40"/>
      <c r="K114" s="40"/>
      <c r="L114" s="40"/>
      <c r="M114" s="40" t="s">
        <v>251</v>
      </c>
      <c r="N114" s="40"/>
      <c r="O114" s="40" t="s">
        <v>251</v>
      </c>
      <c r="P114" s="4"/>
      <c r="Q114" s="4"/>
      <c r="R114" s="4"/>
      <c r="S114" s="4"/>
      <c r="T114" s="4"/>
      <c r="U114" s="4"/>
      <c r="V114" s="4"/>
      <c r="W114" s="4"/>
    </row>
    <row r="115" spans="1:48" s="3" customFormat="1" ht="12.75" customHeight="1" x14ac:dyDescent="0.25">
      <c r="A115" s="30"/>
      <c r="B115" s="39" t="s">
        <v>254</v>
      </c>
      <c r="C115" s="31">
        <v>78</v>
      </c>
      <c r="D115" s="59"/>
      <c r="E115" s="38" t="s">
        <v>255</v>
      </c>
      <c r="F115" s="47">
        <v>5</v>
      </c>
      <c r="G115" s="40" t="s">
        <v>256</v>
      </c>
      <c r="H115" s="40"/>
      <c r="I115" s="40"/>
      <c r="J115" s="40"/>
      <c r="K115" s="40"/>
      <c r="L115" s="40"/>
      <c r="M115" s="40" t="s">
        <v>256</v>
      </c>
      <c r="N115" s="40"/>
      <c r="O115" s="40" t="s">
        <v>256</v>
      </c>
      <c r="P115" s="4"/>
      <c r="Q115" s="4"/>
      <c r="R115" s="4"/>
      <c r="S115" s="4"/>
      <c r="T115" s="4"/>
      <c r="U115" s="4"/>
      <c r="V115" s="4"/>
      <c r="W115" s="4"/>
    </row>
    <row r="116" spans="1:48" s="3" customFormat="1" ht="12.75" customHeight="1" x14ac:dyDescent="0.25">
      <c r="A116" s="30" t="s">
        <v>321</v>
      </c>
      <c r="B116" s="39" t="s">
        <v>257</v>
      </c>
      <c r="C116" s="31">
        <v>79</v>
      </c>
      <c r="D116" s="59"/>
      <c r="E116" s="38" t="s">
        <v>258</v>
      </c>
      <c r="F116" s="47">
        <v>25</v>
      </c>
      <c r="G116" s="40" t="s">
        <v>256</v>
      </c>
      <c r="H116" s="40"/>
      <c r="I116" s="40"/>
      <c r="J116" s="40"/>
      <c r="K116" s="40"/>
      <c r="L116" s="40"/>
      <c r="M116" s="40" t="s">
        <v>256</v>
      </c>
      <c r="N116" s="40"/>
      <c r="O116" s="40" t="s">
        <v>256</v>
      </c>
      <c r="P116" s="4"/>
      <c r="Q116" s="4"/>
      <c r="R116" s="4"/>
      <c r="S116" s="4"/>
      <c r="T116" s="4"/>
      <c r="U116" s="4"/>
      <c r="V116" s="4"/>
      <c r="W116" s="4"/>
    </row>
    <row r="117" spans="1:48" s="3" customFormat="1" ht="12.75" customHeight="1" x14ac:dyDescent="0.25">
      <c r="A117" s="30"/>
      <c r="B117" s="39" t="s">
        <v>259</v>
      </c>
      <c r="C117" s="31">
        <v>80</v>
      </c>
      <c r="D117" s="59"/>
      <c r="E117" s="38" t="s">
        <v>260</v>
      </c>
      <c r="F117" s="47">
        <v>48</v>
      </c>
      <c r="G117" s="40" t="s">
        <v>256</v>
      </c>
      <c r="H117" s="40"/>
      <c r="I117" s="40"/>
      <c r="J117" s="40"/>
      <c r="K117" s="40"/>
      <c r="L117" s="40"/>
      <c r="M117" s="40" t="s">
        <v>256</v>
      </c>
      <c r="N117" s="40"/>
      <c r="O117" s="40" t="s">
        <v>256</v>
      </c>
      <c r="P117" s="4"/>
      <c r="Q117" s="4"/>
      <c r="R117" s="4"/>
      <c r="S117" s="4"/>
      <c r="T117" s="4"/>
      <c r="U117" s="4"/>
      <c r="V117" s="4"/>
      <c r="W117" s="4"/>
    </row>
    <row r="118" spans="1:48" s="3" customFormat="1" ht="12.75" customHeight="1" x14ac:dyDescent="0.25">
      <c r="A118" s="30"/>
      <c r="B118" s="39" t="s">
        <v>261</v>
      </c>
      <c r="C118" s="31">
        <v>81</v>
      </c>
      <c r="D118" s="59"/>
      <c r="E118" s="38" t="s">
        <v>262</v>
      </c>
      <c r="F118" s="47">
        <v>1</v>
      </c>
      <c r="G118" s="40" t="s">
        <v>263</v>
      </c>
      <c r="H118" s="40"/>
      <c r="I118" s="40"/>
      <c r="J118" s="40"/>
      <c r="K118" s="40"/>
      <c r="L118" s="40"/>
      <c r="M118" s="40" t="s">
        <v>263</v>
      </c>
      <c r="N118" s="40"/>
      <c r="O118" s="40" t="s">
        <v>263</v>
      </c>
      <c r="P118" s="4"/>
      <c r="Q118" s="4"/>
      <c r="R118" s="4"/>
      <c r="S118" s="4"/>
      <c r="T118" s="4"/>
      <c r="U118" s="4"/>
      <c r="V118" s="4"/>
      <c r="W118" s="4"/>
    </row>
    <row r="119" spans="1:48" s="3" customFormat="1" ht="12.75" customHeight="1" x14ac:dyDescent="0.25">
      <c r="A119" s="30" t="s">
        <v>321</v>
      </c>
      <c r="B119" s="39" t="s">
        <v>264</v>
      </c>
      <c r="C119" s="31">
        <v>82</v>
      </c>
      <c r="D119" s="59"/>
      <c r="E119" s="38" t="s">
        <v>265</v>
      </c>
      <c r="F119" s="47">
        <v>3</v>
      </c>
      <c r="G119" s="40" t="s">
        <v>266</v>
      </c>
      <c r="H119" s="40"/>
      <c r="I119" s="40"/>
      <c r="J119" s="40"/>
      <c r="K119" s="40"/>
      <c r="L119" s="40"/>
      <c r="M119" s="40" t="s">
        <v>266</v>
      </c>
      <c r="N119" s="40"/>
      <c r="O119" s="40" t="s">
        <v>266</v>
      </c>
      <c r="P119" s="4"/>
      <c r="Q119" s="4"/>
      <c r="R119" s="4"/>
      <c r="S119" s="4"/>
      <c r="T119" s="4"/>
      <c r="U119" s="4"/>
      <c r="V119" s="4"/>
      <c r="W119" s="4"/>
    </row>
    <row r="120" spans="1:48" s="3" customFormat="1" ht="12.75" customHeight="1" x14ac:dyDescent="0.25">
      <c r="A120" s="30"/>
      <c r="B120" s="39"/>
      <c r="C120" s="31"/>
      <c r="D120" s="59"/>
      <c r="E120" s="36" t="s">
        <v>51</v>
      </c>
      <c r="F120" s="74">
        <f>SUM(F80:F119)</f>
        <v>288</v>
      </c>
      <c r="G120" s="33"/>
      <c r="H120" s="74">
        <f>SUM(H80:H119)</f>
        <v>0</v>
      </c>
      <c r="I120" s="40"/>
      <c r="J120" s="74">
        <f>SUM(J80:J119)</f>
        <v>0</v>
      </c>
      <c r="K120" s="40"/>
      <c r="L120" s="74">
        <f>SUM(L80:L119)</f>
        <v>0</v>
      </c>
      <c r="M120" s="40"/>
      <c r="N120" s="74">
        <f>SUM(N80:N119)</f>
        <v>0</v>
      </c>
      <c r="O120" s="40"/>
      <c r="P120" s="74">
        <f>SUM(P80:P119)</f>
        <v>0</v>
      </c>
      <c r="Q120" s="4"/>
      <c r="R120" s="74">
        <f>SUM(R80:R119)</f>
        <v>0</v>
      </c>
      <c r="S120" s="4"/>
      <c r="T120" s="4"/>
      <c r="U120" s="4"/>
      <c r="V120" s="4"/>
      <c r="W120" s="4"/>
    </row>
    <row r="121" spans="1:48" s="3" customFormat="1" ht="12.75" customHeight="1" x14ac:dyDescent="0.25">
      <c r="A121" s="30"/>
      <c r="B121" s="39"/>
      <c r="C121" s="31"/>
      <c r="D121" s="59"/>
      <c r="E121" s="38"/>
      <c r="F121" s="47"/>
      <c r="G121" s="33"/>
      <c r="H121" s="40"/>
      <c r="I121" s="40"/>
      <c r="J121" s="40"/>
      <c r="K121" s="40"/>
      <c r="L121" s="40"/>
      <c r="M121" s="40"/>
      <c r="N121" s="40"/>
      <c r="O121" s="40"/>
      <c r="P121" s="4"/>
      <c r="Q121" s="4"/>
      <c r="R121" s="4"/>
      <c r="S121" s="4"/>
      <c r="T121" s="4"/>
      <c r="U121" s="4"/>
      <c r="V121" s="4"/>
      <c r="W121" s="4"/>
    </row>
    <row r="122" spans="1:48" ht="12.75" customHeight="1" x14ac:dyDescent="0.25">
      <c r="A122" s="30"/>
      <c r="B122" s="39"/>
      <c r="C122" s="33"/>
      <c r="D122" s="59"/>
      <c r="E122" s="46" t="s">
        <v>24</v>
      </c>
      <c r="F122" s="45"/>
      <c r="G122" s="33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" t="str">
        <f t="shared" si="8"/>
        <v/>
      </c>
      <c r="U122" s="4"/>
      <c r="V122" s="4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ht="12.75" customHeight="1" x14ac:dyDescent="0.25">
      <c r="A123" s="30"/>
      <c r="B123" s="39"/>
      <c r="C123" s="33"/>
      <c r="D123" s="59"/>
      <c r="E123" s="46" t="s">
        <v>58</v>
      </c>
      <c r="F123" s="45"/>
      <c r="G123" s="33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" t="str">
        <f t="shared" si="8"/>
        <v/>
      </c>
      <c r="U123" s="4"/>
      <c r="V123" s="4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ht="12.75" customHeight="1" x14ac:dyDescent="0.25">
      <c r="A124" s="30"/>
      <c r="B124" s="39"/>
      <c r="C124" s="31">
        <v>83</v>
      </c>
      <c r="D124" s="59"/>
      <c r="E124" s="46" t="s">
        <v>59</v>
      </c>
      <c r="F124" s="40">
        <v>188</v>
      </c>
      <c r="G124" s="34"/>
      <c r="H124" s="40"/>
      <c r="I124" s="40"/>
      <c r="J124" s="40"/>
      <c r="K124" s="40"/>
      <c r="L124" s="40"/>
      <c r="M124" s="40"/>
      <c r="N124" s="40"/>
      <c r="O124" s="40"/>
      <c r="P124" s="28"/>
      <c r="Q124" s="28"/>
      <c r="R124" s="28"/>
      <c r="S124" s="28"/>
      <c r="T124" s="4" t="str">
        <f t="shared" si="8"/>
        <v/>
      </c>
      <c r="U124" s="4"/>
      <c r="V124" s="4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12.75" customHeight="1" x14ac:dyDescent="0.25">
      <c r="A125" s="30"/>
      <c r="B125" s="39"/>
      <c r="C125" s="31"/>
      <c r="D125" s="59"/>
      <c r="E125" s="46" t="s">
        <v>60</v>
      </c>
      <c r="F125" s="40"/>
      <c r="G125" s="34">
        <v>215263.48277859282</v>
      </c>
      <c r="H125" s="40"/>
      <c r="I125" s="28"/>
      <c r="J125" s="40"/>
      <c r="K125" s="28"/>
      <c r="L125" s="28"/>
      <c r="M125" s="28">
        <f t="shared" ref="M125:M140" si="9">G125*(1+$T$8)</f>
        <v>219138.2254686075</v>
      </c>
      <c r="N125" s="28"/>
      <c r="O125" s="28">
        <f t="shared" ref="O125:O140" si="10">M125*(1+$T$8)</f>
        <v>223082.71352704245</v>
      </c>
      <c r="P125" s="28"/>
      <c r="Q125" s="28"/>
      <c r="R125" s="28"/>
      <c r="S125" s="28"/>
      <c r="T125" s="4" t="str">
        <f t="shared" si="8"/>
        <v/>
      </c>
      <c r="U125" s="4"/>
      <c r="V125" s="4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ht="12.75" customHeight="1" x14ac:dyDescent="0.25">
      <c r="A126" s="30"/>
      <c r="B126" s="39"/>
      <c r="C126" s="31"/>
      <c r="D126" s="59"/>
      <c r="E126" s="46" t="s">
        <v>61</v>
      </c>
      <c r="F126" s="40"/>
      <c r="G126" s="34">
        <v>199420.01959074495</v>
      </c>
      <c r="H126" s="40"/>
      <c r="I126" s="28"/>
      <c r="J126" s="40"/>
      <c r="K126" s="28"/>
      <c r="L126" s="28"/>
      <c r="M126" s="28">
        <f t="shared" si="9"/>
        <v>203009.57994337837</v>
      </c>
      <c r="N126" s="28"/>
      <c r="O126" s="28">
        <f t="shared" si="10"/>
        <v>206663.75238235918</v>
      </c>
      <c r="P126" s="28"/>
      <c r="Q126" s="28"/>
      <c r="R126" s="28"/>
      <c r="S126" s="28"/>
      <c r="T126" s="4" t="str">
        <f t="shared" si="8"/>
        <v/>
      </c>
      <c r="U126" s="4"/>
      <c r="V126" s="4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ht="12.75" customHeight="1" x14ac:dyDescent="0.25">
      <c r="A127" s="30"/>
      <c r="B127" s="39"/>
      <c r="C127" s="31"/>
      <c r="D127" s="59"/>
      <c r="E127" s="46" t="s">
        <v>62</v>
      </c>
      <c r="F127" s="40"/>
      <c r="G127" s="34">
        <v>184197.84314579447</v>
      </c>
      <c r="H127" s="40"/>
      <c r="I127" s="28"/>
      <c r="J127" s="40"/>
      <c r="K127" s="28"/>
      <c r="L127" s="28"/>
      <c r="M127" s="28">
        <f t="shared" si="9"/>
        <v>187513.40432241876</v>
      </c>
      <c r="N127" s="28"/>
      <c r="O127" s="28">
        <f t="shared" si="10"/>
        <v>190888.64560022231</v>
      </c>
      <c r="P127" s="28"/>
      <c r="Q127" s="28"/>
      <c r="R127" s="28"/>
      <c r="S127" s="28"/>
      <c r="T127" s="4" t="str">
        <f t="shared" si="8"/>
        <v/>
      </c>
      <c r="U127" s="4"/>
      <c r="V127" s="4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ht="12.75" customHeight="1" x14ac:dyDescent="0.25">
      <c r="A128" s="30"/>
      <c r="B128" s="39"/>
      <c r="C128" s="31"/>
      <c r="D128" s="59"/>
      <c r="E128" s="46" t="s">
        <v>67</v>
      </c>
      <c r="F128" s="40"/>
      <c r="G128" s="34">
        <v>157129.53897201494</v>
      </c>
      <c r="H128" s="40"/>
      <c r="I128" s="28"/>
      <c r="J128" s="40"/>
      <c r="K128" s="28"/>
      <c r="L128" s="28"/>
      <c r="M128" s="28">
        <f t="shared" si="9"/>
        <v>159957.87067351121</v>
      </c>
      <c r="N128" s="28"/>
      <c r="O128" s="28">
        <f t="shared" si="10"/>
        <v>162837.11234563441</v>
      </c>
      <c r="P128" s="28"/>
      <c r="Q128" s="28"/>
      <c r="R128" s="28"/>
      <c r="S128" s="28"/>
      <c r="T128" s="4" t="str">
        <f t="shared" si="8"/>
        <v/>
      </c>
      <c r="U128" s="4"/>
      <c r="V128" s="4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ht="12.75" customHeight="1" x14ac:dyDescent="0.25">
      <c r="A129" s="30"/>
      <c r="B129" s="39"/>
      <c r="C129" s="31"/>
      <c r="D129" s="59"/>
      <c r="E129" s="46" t="s">
        <v>68</v>
      </c>
      <c r="F129" s="40"/>
      <c r="G129" s="34">
        <v>148671.18235068279</v>
      </c>
      <c r="H129" s="40"/>
      <c r="I129" s="28"/>
      <c r="J129" s="40"/>
      <c r="K129" s="28"/>
      <c r="L129" s="28"/>
      <c r="M129" s="28">
        <f t="shared" si="9"/>
        <v>151347.26363299508</v>
      </c>
      <c r="N129" s="28"/>
      <c r="O129" s="28">
        <f t="shared" si="10"/>
        <v>154071.51437838899</v>
      </c>
      <c r="P129" s="28"/>
      <c r="Q129" s="28"/>
      <c r="R129" s="28"/>
      <c r="S129" s="28"/>
      <c r="T129" s="4" t="str">
        <f t="shared" si="8"/>
        <v/>
      </c>
      <c r="U129" s="4"/>
      <c r="V129" s="4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ht="12.75" customHeight="1" x14ac:dyDescent="0.25">
      <c r="A130" s="30"/>
      <c r="B130" s="39"/>
      <c r="C130" s="31"/>
      <c r="D130" s="59"/>
      <c r="E130" s="48" t="s">
        <v>65</v>
      </c>
      <c r="F130" s="40"/>
      <c r="G130" s="34">
        <v>125477.77977044553</v>
      </c>
      <c r="H130" s="40"/>
      <c r="I130" s="28"/>
      <c r="J130" s="40"/>
      <c r="K130" s="28"/>
      <c r="L130" s="28"/>
      <c r="M130" s="28">
        <f t="shared" si="9"/>
        <v>127736.37980631355</v>
      </c>
      <c r="N130" s="28"/>
      <c r="O130" s="28">
        <f t="shared" si="10"/>
        <v>130035.63464282719</v>
      </c>
      <c r="P130" s="28"/>
      <c r="Q130" s="28"/>
      <c r="R130" s="28"/>
      <c r="S130" s="28"/>
      <c r="T130" s="4" t="str">
        <f t="shared" si="8"/>
        <v/>
      </c>
      <c r="U130" s="4"/>
      <c r="V130" s="4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ht="12.75" customHeight="1" x14ac:dyDescent="0.25">
      <c r="A131" s="30"/>
      <c r="B131" s="39"/>
      <c r="C131" s="31"/>
      <c r="D131" s="59"/>
      <c r="E131" s="46" t="s">
        <v>63</v>
      </c>
      <c r="F131" s="40"/>
      <c r="G131" s="34">
        <v>105958.69564243763</v>
      </c>
      <c r="H131" s="40"/>
      <c r="I131" s="28"/>
      <c r="J131" s="40"/>
      <c r="K131" s="28"/>
      <c r="L131" s="28"/>
      <c r="M131" s="28">
        <f t="shared" si="9"/>
        <v>107865.9521640015</v>
      </c>
      <c r="N131" s="28"/>
      <c r="O131" s="28">
        <f t="shared" si="10"/>
        <v>109807.53930295353</v>
      </c>
      <c r="P131" s="28"/>
      <c r="Q131" s="28"/>
      <c r="R131" s="28"/>
      <c r="S131" s="28"/>
      <c r="T131" s="4" t="str">
        <f t="shared" si="8"/>
        <v/>
      </c>
      <c r="U131" s="4"/>
      <c r="V131" s="4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ht="12.75" customHeight="1" x14ac:dyDescent="0.25">
      <c r="A132" s="30"/>
      <c r="B132" s="39"/>
      <c r="C132" s="31">
        <v>84</v>
      </c>
      <c r="D132" s="59"/>
      <c r="E132" s="48" t="s">
        <v>64</v>
      </c>
      <c r="F132" s="40">
        <v>11</v>
      </c>
      <c r="G132" s="34">
        <v>188149.59152724218</v>
      </c>
      <c r="H132" s="40"/>
      <c r="I132" s="28"/>
      <c r="J132" s="40"/>
      <c r="K132" s="28"/>
      <c r="L132" s="28"/>
      <c r="M132" s="28">
        <f t="shared" si="9"/>
        <v>191536.28417473254</v>
      </c>
      <c r="N132" s="28"/>
      <c r="O132" s="28">
        <f t="shared" si="10"/>
        <v>194983.93728987774</v>
      </c>
      <c r="P132" s="28"/>
      <c r="Q132" s="28"/>
      <c r="R132" s="28"/>
      <c r="S132" s="28"/>
      <c r="T132" s="4" t="str">
        <f t="shared" si="8"/>
        <v/>
      </c>
      <c r="U132" s="4"/>
      <c r="V132" s="4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ht="12.75" customHeight="1" x14ac:dyDescent="0.25">
      <c r="A133" s="30"/>
      <c r="B133" s="39"/>
      <c r="C133" s="31">
        <v>85</v>
      </c>
      <c r="D133" s="59"/>
      <c r="E133" s="48" t="s">
        <v>0</v>
      </c>
      <c r="F133" s="40">
        <v>12</v>
      </c>
      <c r="G133" s="34">
        <v>137075.51110138075</v>
      </c>
      <c r="H133" s="40"/>
      <c r="I133" s="28"/>
      <c r="J133" s="40"/>
      <c r="K133" s="28"/>
      <c r="L133" s="28"/>
      <c r="M133" s="28">
        <f t="shared" si="9"/>
        <v>139542.87030120561</v>
      </c>
      <c r="N133" s="28"/>
      <c r="O133" s="28">
        <f t="shared" si="10"/>
        <v>142054.6419666273</v>
      </c>
      <c r="P133" s="28"/>
      <c r="Q133" s="28"/>
      <c r="R133" s="28"/>
      <c r="S133" s="28"/>
      <c r="T133" s="4" t="str">
        <f t="shared" si="8"/>
        <v/>
      </c>
      <c r="U133" s="4"/>
      <c r="V133" s="4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ht="12.75" customHeight="1" x14ac:dyDescent="0.25">
      <c r="A134" s="30"/>
      <c r="B134" s="39"/>
      <c r="C134" s="31">
        <v>86</v>
      </c>
      <c r="D134" s="59"/>
      <c r="E134" s="48" t="s">
        <v>77</v>
      </c>
      <c r="F134" s="40">
        <v>105</v>
      </c>
      <c r="G134" s="34">
        <v>125477.77977044553</v>
      </c>
      <c r="H134" s="40"/>
      <c r="I134" s="28"/>
      <c r="J134" s="40"/>
      <c r="K134" s="28"/>
      <c r="L134" s="28"/>
      <c r="M134" s="28">
        <f t="shared" si="9"/>
        <v>127736.37980631355</v>
      </c>
      <c r="N134" s="28"/>
      <c r="O134" s="28">
        <f t="shared" si="10"/>
        <v>130035.63464282719</v>
      </c>
      <c r="P134" s="28"/>
      <c r="Q134" s="28"/>
      <c r="R134" s="28"/>
      <c r="S134" s="28"/>
      <c r="T134" s="4" t="str">
        <f t="shared" si="8"/>
        <v/>
      </c>
      <c r="U134" s="4"/>
      <c r="V134" s="4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ht="12.75" customHeight="1" x14ac:dyDescent="0.25">
      <c r="A135" s="30"/>
      <c r="B135" s="39"/>
      <c r="C135" s="31">
        <v>87</v>
      </c>
      <c r="D135" s="59"/>
      <c r="E135" s="46" t="s">
        <v>78</v>
      </c>
      <c r="F135" s="40">
        <v>1</v>
      </c>
      <c r="G135" s="34">
        <v>113233.09073485214</v>
      </c>
      <c r="H135" s="40"/>
      <c r="I135" s="28"/>
      <c r="J135" s="40"/>
      <c r="K135" s="28"/>
      <c r="L135" s="28"/>
      <c r="M135" s="28">
        <f t="shared" si="9"/>
        <v>115271.28636807948</v>
      </c>
      <c r="N135" s="28"/>
      <c r="O135" s="28">
        <f t="shared" si="10"/>
        <v>117346.16952270492</v>
      </c>
      <c r="P135" s="28"/>
      <c r="Q135" s="28"/>
      <c r="R135" s="28"/>
      <c r="S135" s="28"/>
      <c r="T135" s="4" t="str">
        <f t="shared" si="8"/>
        <v/>
      </c>
      <c r="U135" s="4"/>
      <c r="V135" s="4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ht="12.75" customHeight="1" x14ac:dyDescent="0.25">
      <c r="A136" s="30"/>
      <c r="B136" s="39"/>
      <c r="C136" s="31">
        <v>88</v>
      </c>
      <c r="D136" s="59"/>
      <c r="E136" s="46" t="s">
        <v>79</v>
      </c>
      <c r="F136" s="40">
        <v>56</v>
      </c>
      <c r="G136" s="34">
        <v>99358.989298075132</v>
      </c>
      <c r="H136" s="40"/>
      <c r="I136" s="28"/>
      <c r="J136" s="40"/>
      <c r="K136" s="28"/>
      <c r="L136" s="28"/>
      <c r="M136" s="28">
        <f t="shared" si="9"/>
        <v>101147.45110544049</v>
      </c>
      <c r="N136" s="28"/>
      <c r="O136" s="28">
        <f t="shared" si="10"/>
        <v>102968.10522533841</v>
      </c>
      <c r="P136" s="28"/>
      <c r="Q136" s="28"/>
      <c r="R136" s="28"/>
      <c r="S136" s="28"/>
      <c r="T136" s="4" t="str">
        <f t="shared" si="8"/>
        <v/>
      </c>
      <c r="U136" s="4"/>
      <c r="V136" s="4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ht="12.75" customHeight="1" x14ac:dyDescent="0.25">
      <c r="A137" s="30"/>
      <c r="B137" s="39"/>
      <c r="C137" s="31">
        <v>89</v>
      </c>
      <c r="D137" s="59"/>
      <c r="E137" s="43" t="s">
        <v>80</v>
      </c>
      <c r="F137" s="40">
        <v>36</v>
      </c>
      <c r="G137" s="34">
        <v>99137.566349872737</v>
      </c>
      <c r="H137" s="40"/>
      <c r="I137" s="28"/>
      <c r="J137" s="40"/>
      <c r="K137" s="28"/>
      <c r="L137" s="28"/>
      <c r="M137" s="28">
        <f t="shared" si="9"/>
        <v>100922.04254417044</v>
      </c>
      <c r="N137" s="28"/>
      <c r="O137" s="28">
        <f t="shared" si="10"/>
        <v>102738.63930996551</v>
      </c>
      <c r="P137" s="28"/>
      <c r="Q137" s="28"/>
      <c r="R137" s="28"/>
      <c r="S137" s="28"/>
      <c r="T137" s="4" t="str">
        <f t="shared" si="8"/>
        <v/>
      </c>
      <c r="U137" s="4"/>
      <c r="V137" s="4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ht="12.75" customHeight="1" x14ac:dyDescent="0.25">
      <c r="A138" s="30"/>
      <c r="B138" s="39"/>
      <c r="C138" s="31">
        <v>90</v>
      </c>
      <c r="D138" s="59"/>
      <c r="E138" s="46" t="s">
        <v>81</v>
      </c>
      <c r="F138" s="40">
        <v>96</v>
      </c>
      <c r="G138" s="34">
        <v>83477.753960239803</v>
      </c>
      <c r="H138" s="40"/>
      <c r="I138" s="28"/>
      <c r="J138" s="40"/>
      <c r="K138" s="28"/>
      <c r="L138" s="28"/>
      <c r="M138" s="28">
        <f t="shared" si="9"/>
        <v>84980.353531524117</v>
      </c>
      <c r="N138" s="28"/>
      <c r="O138" s="28">
        <f t="shared" si="10"/>
        <v>86509.999895091547</v>
      </c>
      <c r="P138" s="28"/>
      <c r="Q138" s="28"/>
      <c r="R138" s="28"/>
      <c r="S138" s="28"/>
      <c r="T138" s="4" t="str">
        <f t="shared" si="8"/>
        <v/>
      </c>
      <c r="U138" s="4"/>
      <c r="V138" s="4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ht="12.75" customHeight="1" x14ac:dyDescent="0.25">
      <c r="A139" s="30"/>
      <c r="B139" s="39"/>
      <c r="C139" s="31">
        <v>91</v>
      </c>
      <c r="D139" s="59"/>
      <c r="E139" s="46" t="s">
        <v>82</v>
      </c>
      <c r="F139" s="40">
        <v>12</v>
      </c>
      <c r="G139" s="34">
        <v>79365.79956332795</v>
      </c>
      <c r="H139" s="40"/>
      <c r="I139" s="28"/>
      <c r="J139" s="40"/>
      <c r="K139" s="28"/>
      <c r="L139" s="28"/>
      <c r="M139" s="28">
        <f t="shared" si="9"/>
        <v>80794.383955467856</v>
      </c>
      <c r="N139" s="28"/>
      <c r="O139" s="28">
        <f t="shared" si="10"/>
        <v>82248.682866666277</v>
      </c>
      <c r="P139" s="28"/>
      <c r="Q139" s="28"/>
      <c r="R139" s="28"/>
      <c r="S139" s="28"/>
      <c r="T139" s="4" t="str">
        <f t="shared" si="8"/>
        <v/>
      </c>
      <c r="U139" s="4"/>
      <c r="V139" s="4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ht="12.75" customHeight="1" x14ac:dyDescent="0.25">
      <c r="A140" s="30"/>
      <c r="B140" s="39"/>
      <c r="C140" s="31">
        <v>92</v>
      </c>
      <c r="D140" s="59"/>
      <c r="E140" s="46" t="s">
        <v>83</v>
      </c>
      <c r="F140" s="40">
        <v>64</v>
      </c>
      <c r="G140" s="34">
        <v>54769.617481831832</v>
      </c>
      <c r="H140" s="40"/>
      <c r="I140" s="28"/>
      <c r="J140" s="40"/>
      <c r="K140" s="28"/>
      <c r="L140" s="35"/>
      <c r="M140" s="28">
        <f t="shared" si="9"/>
        <v>55755.470596504805</v>
      </c>
      <c r="N140" s="35"/>
      <c r="O140" s="28">
        <f t="shared" si="10"/>
        <v>56759.069067241893</v>
      </c>
      <c r="P140" s="28"/>
      <c r="Q140" s="28"/>
      <c r="R140" s="28"/>
      <c r="S140" s="28"/>
      <c r="T140" s="4" t="str">
        <f t="shared" si="8"/>
        <v/>
      </c>
      <c r="U140" s="4"/>
      <c r="V140" s="4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ht="12.75" customHeight="1" x14ac:dyDescent="0.25">
      <c r="A141" s="30"/>
      <c r="B141" s="39"/>
      <c r="C141" s="49"/>
      <c r="D141" s="59"/>
      <c r="E141" s="36" t="s">
        <v>51</v>
      </c>
      <c r="F141" s="37">
        <f>SUM(F124:F140)</f>
        <v>581</v>
      </c>
      <c r="G141" s="40"/>
      <c r="H141" s="37">
        <f>SUM(H124:H140)</f>
        <v>0</v>
      </c>
      <c r="I141" s="40"/>
      <c r="J141" s="37">
        <f>SUM(J124:J140)</f>
        <v>0</v>
      </c>
      <c r="K141" s="40"/>
      <c r="L141" s="37">
        <f>SUM(L124:L140)</f>
        <v>0</v>
      </c>
      <c r="M141" s="40"/>
      <c r="N141" s="37">
        <f>SUM(N124:N140)</f>
        <v>0</v>
      </c>
      <c r="O141" s="40"/>
      <c r="P141" s="37">
        <f>SUM(P124:P140)</f>
        <v>0</v>
      </c>
      <c r="Q141" s="40"/>
      <c r="R141" s="37">
        <f>SUM(R124:R140)</f>
        <v>0</v>
      </c>
      <c r="S141" s="40"/>
      <c r="T141" s="4"/>
      <c r="U141" s="4"/>
      <c r="V141" s="4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ht="12.75" customHeight="1" x14ac:dyDescent="0.25">
      <c r="A142" s="30"/>
      <c r="B142" s="39"/>
      <c r="C142" s="33"/>
      <c r="D142" s="59"/>
      <c r="E142" s="36"/>
      <c r="F142" s="28"/>
      <c r="G142" s="33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" t="str">
        <f t="shared" ref="T142:T151" si="11">IF(R142="","",IF(R142=0,"DELETE",""))</f>
        <v/>
      </c>
      <c r="U142" s="4"/>
      <c r="V142" s="4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ht="12.75" customHeight="1" x14ac:dyDescent="0.25">
      <c r="A143" s="30"/>
      <c r="B143" s="39"/>
      <c r="C143" s="33"/>
      <c r="D143" s="59"/>
      <c r="E143" s="46" t="s">
        <v>66</v>
      </c>
      <c r="F143" s="45"/>
      <c r="G143" s="33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" t="str">
        <f t="shared" si="11"/>
        <v/>
      </c>
      <c r="U143" s="4"/>
      <c r="V143" s="4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s="3" customFormat="1" ht="12.75" customHeight="1" x14ac:dyDescent="0.25">
      <c r="A144" s="30"/>
      <c r="B144" s="39"/>
      <c r="C144" s="33"/>
      <c r="D144" s="59"/>
      <c r="E144" s="46" t="s">
        <v>58</v>
      </c>
      <c r="F144" s="45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4" t="str">
        <f t="shared" si="11"/>
        <v/>
      </c>
      <c r="U144" s="4"/>
      <c r="V144" s="4"/>
      <c r="W144" s="4"/>
    </row>
    <row r="145" spans="1:48" ht="12.75" customHeight="1" x14ac:dyDescent="0.25">
      <c r="A145" s="30"/>
      <c r="B145" s="39"/>
      <c r="C145" s="31">
        <v>93</v>
      </c>
      <c r="D145" s="59"/>
      <c r="E145" s="46" t="s">
        <v>59</v>
      </c>
      <c r="F145" s="28">
        <v>5</v>
      </c>
      <c r="G145" s="34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4" t="str">
        <f t="shared" si="11"/>
        <v/>
      </c>
      <c r="U145" s="4"/>
      <c r="V145" s="4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ht="12.75" customHeight="1" x14ac:dyDescent="0.25">
      <c r="A146" s="30"/>
      <c r="B146" s="39"/>
      <c r="C146" s="31"/>
      <c r="D146" s="59"/>
      <c r="E146" s="46" t="s">
        <v>60</v>
      </c>
      <c r="F146" s="28"/>
      <c r="G146" s="34">
        <v>185328.4026695574</v>
      </c>
      <c r="H146" s="28"/>
      <c r="I146" s="28"/>
      <c r="J146" s="28"/>
      <c r="K146" s="28"/>
      <c r="L146" s="28"/>
      <c r="M146" s="28">
        <f t="shared" ref="M146:M151" si="12">G146*(1+$T$8)</f>
        <v>188664.31391760943</v>
      </c>
      <c r="N146" s="28"/>
      <c r="O146" s="28">
        <f t="shared" ref="O146:O151" si="13">M146*(1+$T$8)</f>
        <v>192060.27156812639</v>
      </c>
      <c r="P146" s="28"/>
      <c r="Q146" s="28"/>
      <c r="R146" s="28"/>
      <c r="S146" s="28"/>
      <c r="T146" s="4" t="str">
        <f t="shared" si="11"/>
        <v/>
      </c>
      <c r="U146" s="4"/>
      <c r="V146" s="4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s="3" customFormat="1" ht="12.75" customHeight="1" x14ac:dyDescent="0.25">
      <c r="A147" s="30"/>
      <c r="B147" s="39"/>
      <c r="C147" s="31"/>
      <c r="D147" s="59"/>
      <c r="E147" s="46" t="s">
        <v>61</v>
      </c>
      <c r="F147" s="28"/>
      <c r="G147" s="34">
        <v>181099.22435889131</v>
      </c>
      <c r="H147" s="28"/>
      <c r="I147" s="28"/>
      <c r="J147" s="28"/>
      <c r="K147" s="28"/>
      <c r="L147" s="28"/>
      <c r="M147" s="28">
        <f t="shared" si="12"/>
        <v>184359.01039735135</v>
      </c>
      <c r="N147" s="28"/>
      <c r="O147" s="28">
        <f t="shared" si="13"/>
        <v>187677.47258450367</v>
      </c>
      <c r="P147" s="28"/>
      <c r="Q147" s="28"/>
      <c r="R147" s="28"/>
      <c r="S147" s="28"/>
      <c r="T147" s="4" t="str">
        <f t="shared" si="11"/>
        <v/>
      </c>
      <c r="U147" s="4"/>
      <c r="V147" s="4"/>
      <c r="W147" s="4"/>
    </row>
    <row r="148" spans="1:48" ht="12.75" customHeight="1" x14ac:dyDescent="0.25">
      <c r="A148" s="30"/>
      <c r="B148" s="39"/>
      <c r="C148" s="31"/>
      <c r="D148" s="59"/>
      <c r="E148" s="46" t="s">
        <v>62</v>
      </c>
      <c r="F148" s="28"/>
      <c r="G148" s="34">
        <v>174046.25221467917</v>
      </c>
      <c r="H148" s="28"/>
      <c r="I148" s="28"/>
      <c r="J148" s="28"/>
      <c r="K148" s="28"/>
      <c r="L148" s="28"/>
      <c r="M148" s="28">
        <f t="shared" si="12"/>
        <v>177179.08475454341</v>
      </c>
      <c r="N148" s="28"/>
      <c r="O148" s="28">
        <f t="shared" si="13"/>
        <v>180368.3082801252</v>
      </c>
      <c r="P148" s="28"/>
      <c r="Q148" s="28"/>
      <c r="R148" s="28"/>
      <c r="S148" s="28"/>
      <c r="T148" s="4" t="str">
        <f t="shared" si="11"/>
        <v/>
      </c>
      <c r="U148" s="4"/>
      <c r="V148" s="4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12.75" customHeight="1" x14ac:dyDescent="0.25">
      <c r="A149" s="30"/>
      <c r="B149" s="39"/>
      <c r="C149" s="31"/>
      <c r="D149" s="59"/>
      <c r="E149" s="46" t="s">
        <v>67</v>
      </c>
      <c r="F149" s="28"/>
      <c r="G149" s="34">
        <v>148671.18235068279</v>
      </c>
      <c r="H149" s="28"/>
      <c r="I149" s="28"/>
      <c r="J149" s="28"/>
      <c r="K149" s="28"/>
      <c r="L149" s="28"/>
      <c r="M149" s="28">
        <f t="shared" si="12"/>
        <v>151347.26363299508</v>
      </c>
      <c r="N149" s="28"/>
      <c r="O149" s="28">
        <f t="shared" si="13"/>
        <v>154071.51437838899</v>
      </c>
      <c r="P149" s="28"/>
      <c r="Q149" s="28"/>
      <c r="R149" s="28"/>
      <c r="S149" s="28"/>
      <c r="T149" s="4" t="str">
        <f t="shared" si="11"/>
        <v/>
      </c>
      <c r="U149" s="4"/>
      <c r="V149" s="4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ht="12.75" customHeight="1" x14ac:dyDescent="0.25">
      <c r="A150" s="30"/>
      <c r="B150" s="39"/>
      <c r="C150" s="31"/>
      <c r="D150" s="59"/>
      <c r="E150" s="46" t="s">
        <v>149</v>
      </c>
      <c r="F150" s="28"/>
      <c r="G150" s="34">
        <v>144116.38205736614</v>
      </c>
      <c r="H150" s="28"/>
      <c r="I150" s="28"/>
      <c r="J150" s="28"/>
      <c r="K150" s="28"/>
      <c r="L150" s="28"/>
      <c r="M150" s="28">
        <f t="shared" si="12"/>
        <v>146710.47693439873</v>
      </c>
      <c r="N150" s="28"/>
      <c r="O150" s="28">
        <f t="shared" si="13"/>
        <v>149351.26551921791</v>
      </c>
      <c r="P150" s="28"/>
      <c r="Q150" s="28"/>
      <c r="R150" s="28"/>
      <c r="S150" s="28"/>
      <c r="T150" s="4" t="str">
        <f t="shared" si="11"/>
        <v/>
      </c>
      <c r="U150" s="4"/>
      <c r="V150" s="4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ht="12.75" customHeight="1" x14ac:dyDescent="0.25">
      <c r="A151" s="30"/>
      <c r="B151" s="39"/>
      <c r="C151" s="31"/>
      <c r="D151" s="59"/>
      <c r="E151" s="46" t="s">
        <v>63</v>
      </c>
      <c r="F151" s="28"/>
      <c r="G151" s="34">
        <v>95801.894759599934</v>
      </c>
      <c r="H151" s="28"/>
      <c r="I151" s="28"/>
      <c r="J151" s="28"/>
      <c r="K151" s="28"/>
      <c r="L151" s="35"/>
      <c r="M151" s="28">
        <f t="shared" si="12"/>
        <v>97526.328865272735</v>
      </c>
      <c r="N151" s="35"/>
      <c r="O151" s="28">
        <f t="shared" si="13"/>
        <v>99281.802784847649</v>
      </c>
      <c r="P151" s="28"/>
      <c r="Q151" s="28"/>
      <c r="R151" s="28"/>
      <c r="S151" s="28"/>
      <c r="T151" s="4" t="str">
        <f t="shared" si="11"/>
        <v/>
      </c>
      <c r="U151" s="4"/>
      <c r="V151" s="4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ht="12.75" customHeight="1" x14ac:dyDescent="0.25">
      <c r="A152" s="30"/>
      <c r="B152" s="39"/>
      <c r="C152" s="31"/>
      <c r="D152" s="59"/>
      <c r="E152" s="36" t="s">
        <v>51</v>
      </c>
      <c r="F152" s="37">
        <f>SUM(F145:F151)</f>
        <v>5</v>
      </c>
      <c r="G152" s="28"/>
      <c r="H152" s="37">
        <f>SUM(H145:H151)</f>
        <v>0</v>
      </c>
      <c r="I152" s="28"/>
      <c r="J152" s="37">
        <f>SUM(J145:J151)</f>
        <v>0</v>
      </c>
      <c r="K152" s="28"/>
      <c r="L152" s="28">
        <f>SUM(L145:L151)</f>
        <v>0</v>
      </c>
      <c r="M152" s="28"/>
      <c r="N152" s="28">
        <f>SUM(N145:N151)</f>
        <v>0</v>
      </c>
      <c r="O152" s="28"/>
      <c r="P152" s="37">
        <f>SUM(P145:P151)</f>
        <v>0</v>
      </c>
      <c r="Q152" s="28"/>
      <c r="R152" s="37">
        <f>SUM(R145:R151)</f>
        <v>0</v>
      </c>
      <c r="S152" s="28"/>
      <c r="T152" s="4"/>
      <c r="U152" s="4"/>
      <c r="V152" s="4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ht="12.75" customHeight="1" x14ac:dyDescent="0.25">
      <c r="A153" s="30"/>
      <c r="B153" s="39"/>
      <c r="C153" s="31"/>
      <c r="D153" s="59"/>
      <c r="E153" s="36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4" t="str">
        <f>IF(R153="","",IF(R153=0,"DELETE",""))</f>
        <v/>
      </c>
      <c r="U153" s="4"/>
      <c r="V153" s="4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s="3" customFormat="1" ht="12.75" customHeight="1" x14ac:dyDescent="0.25">
      <c r="A154" s="30"/>
      <c r="B154" s="39"/>
      <c r="C154" s="31"/>
      <c r="D154" s="59"/>
      <c r="E154" s="75" t="s">
        <v>267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4"/>
      <c r="Q154" s="4"/>
      <c r="R154" s="4"/>
      <c r="S154" s="4"/>
      <c r="T154" s="4"/>
      <c r="U154" s="4"/>
      <c r="V154" s="4"/>
      <c r="W154" s="4"/>
    </row>
    <row r="155" spans="1:48" s="3" customFormat="1" ht="12.75" customHeight="1" x14ac:dyDescent="0.25">
      <c r="A155" s="30"/>
      <c r="B155" s="39"/>
      <c r="C155" s="31"/>
      <c r="D155" s="59"/>
      <c r="E155" s="76" t="s">
        <v>24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4"/>
      <c r="Q155" s="4"/>
      <c r="R155" s="4"/>
      <c r="S155" s="4"/>
      <c r="T155" s="4"/>
      <c r="U155" s="4"/>
      <c r="V155" s="4"/>
      <c r="W155" s="4"/>
    </row>
    <row r="156" spans="1:48" s="3" customFormat="1" ht="12.75" customHeight="1" x14ac:dyDescent="0.25">
      <c r="A156" s="30"/>
      <c r="B156" s="39"/>
      <c r="C156" s="31"/>
      <c r="D156" s="59"/>
      <c r="E156" s="76" t="s">
        <v>164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4"/>
      <c r="Q156" s="4"/>
      <c r="R156" s="4"/>
      <c r="S156" s="4"/>
      <c r="T156" s="4"/>
      <c r="U156" s="4"/>
      <c r="V156" s="4"/>
      <c r="W156" s="4"/>
    </row>
    <row r="157" spans="1:48" s="3" customFormat="1" ht="12.75" customHeight="1" x14ac:dyDescent="0.25">
      <c r="A157" s="30"/>
      <c r="B157" s="39" t="s">
        <v>268</v>
      </c>
      <c r="C157" s="31">
        <v>94</v>
      </c>
      <c r="D157" s="59"/>
      <c r="E157" s="42" t="s">
        <v>269</v>
      </c>
      <c r="F157" s="28">
        <v>1</v>
      </c>
      <c r="G157" s="28" t="s">
        <v>181</v>
      </c>
      <c r="H157" s="28"/>
      <c r="I157" s="28"/>
      <c r="J157" s="28"/>
      <c r="K157" s="28"/>
      <c r="L157" s="28"/>
      <c r="M157" s="28" t="s">
        <v>181</v>
      </c>
      <c r="N157" s="28"/>
      <c r="O157" s="28" t="s">
        <v>181</v>
      </c>
      <c r="P157" s="4"/>
      <c r="Q157" s="4"/>
      <c r="R157" s="4"/>
      <c r="S157" s="4"/>
      <c r="T157" s="4"/>
      <c r="U157" s="4"/>
      <c r="V157" s="4"/>
      <c r="W157" s="4"/>
    </row>
    <row r="158" spans="1:48" s="3" customFormat="1" ht="12.75" customHeight="1" x14ac:dyDescent="0.25">
      <c r="A158" s="30"/>
      <c r="B158" s="39" t="s">
        <v>270</v>
      </c>
      <c r="C158" s="31">
        <v>95</v>
      </c>
      <c r="D158" s="59"/>
      <c r="E158" s="42" t="s">
        <v>271</v>
      </c>
      <c r="F158" s="28">
        <v>3</v>
      </c>
      <c r="G158" s="28" t="s">
        <v>197</v>
      </c>
      <c r="H158" s="28"/>
      <c r="I158" s="28"/>
      <c r="J158" s="28"/>
      <c r="K158" s="28"/>
      <c r="L158" s="28"/>
      <c r="M158" s="28" t="s">
        <v>197</v>
      </c>
      <c r="N158" s="28"/>
      <c r="O158" s="28" t="s">
        <v>197</v>
      </c>
      <c r="P158" s="4"/>
      <c r="Q158" s="4"/>
      <c r="R158" s="4"/>
      <c r="S158" s="4"/>
      <c r="T158" s="4"/>
      <c r="U158" s="4"/>
      <c r="V158" s="4"/>
      <c r="W158" s="4"/>
    </row>
    <row r="159" spans="1:48" s="3" customFormat="1" ht="12.75" customHeight="1" x14ac:dyDescent="0.25">
      <c r="A159" s="30"/>
      <c r="B159" s="39"/>
      <c r="C159" s="31"/>
      <c r="D159" s="59"/>
      <c r="E159" s="36" t="s">
        <v>51</v>
      </c>
      <c r="F159" s="37">
        <f>SUM(F157:F158)</f>
        <v>4</v>
      </c>
      <c r="G159" s="28"/>
      <c r="H159" s="37">
        <f>SUM(H157:H158)</f>
        <v>0</v>
      </c>
      <c r="I159" s="28"/>
      <c r="J159" s="37">
        <f>SUM(J157:J158)</f>
        <v>0</v>
      </c>
      <c r="K159" s="28"/>
      <c r="L159" s="37">
        <f>SUM(L157:L158)</f>
        <v>0</v>
      </c>
      <c r="M159" s="28"/>
      <c r="N159" s="37">
        <f>SUM(N157:N158)</f>
        <v>0</v>
      </c>
      <c r="O159" s="28"/>
      <c r="P159" s="37">
        <f>SUM(P157:P158)</f>
        <v>0</v>
      </c>
      <c r="Q159" s="4"/>
      <c r="R159" s="37">
        <f>SUM(R157:R158)</f>
        <v>0</v>
      </c>
      <c r="S159" s="4"/>
      <c r="T159" s="4"/>
      <c r="U159" s="4"/>
      <c r="V159" s="4"/>
      <c r="W159" s="4"/>
    </row>
    <row r="160" spans="1:48" s="3" customFormat="1" ht="12.75" customHeight="1" x14ac:dyDescent="0.25">
      <c r="A160" s="30"/>
      <c r="B160" s="39"/>
      <c r="C160" s="31"/>
      <c r="D160" s="59"/>
      <c r="E160" s="36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4"/>
      <c r="Q160" s="4"/>
      <c r="R160" s="4"/>
      <c r="S160" s="4"/>
      <c r="T160" s="4"/>
      <c r="U160" s="4"/>
      <c r="V160" s="4"/>
      <c r="W160" s="4"/>
    </row>
    <row r="161" spans="1:48" s="3" customFormat="1" ht="12.75" customHeight="1" x14ac:dyDescent="0.25">
      <c r="A161" s="30"/>
      <c r="B161" s="39"/>
      <c r="C161" s="31"/>
      <c r="D161" s="59"/>
      <c r="E161" s="42" t="s">
        <v>145</v>
      </c>
      <c r="F161" s="37">
        <f>F159+F152+F141+F120+F76</f>
        <v>962</v>
      </c>
      <c r="G161" s="28"/>
      <c r="H161" s="37">
        <f>H159+H152+H141+H120+H76</f>
        <v>0</v>
      </c>
      <c r="I161" s="28"/>
      <c r="J161" s="37">
        <f>J159+J152+J141+J120+J76</f>
        <v>0</v>
      </c>
      <c r="K161" s="28"/>
      <c r="L161" s="37">
        <f>L159+L152+L141+L120+L76</f>
        <v>0</v>
      </c>
      <c r="M161" s="28"/>
      <c r="N161" s="37">
        <f>N159+N152+N141+N120+N76</f>
        <v>0</v>
      </c>
      <c r="O161" s="28"/>
      <c r="P161" s="37">
        <f>P159+P152+P141+P120+P76</f>
        <v>0</v>
      </c>
      <c r="Q161" s="28"/>
      <c r="R161" s="37">
        <f>R159+R152+R141+R120+R76</f>
        <v>0</v>
      </c>
      <c r="S161" s="28"/>
      <c r="T161" s="4"/>
      <c r="U161" s="4"/>
      <c r="V161" s="4"/>
      <c r="W161" s="4"/>
    </row>
    <row r="162" spans="1:48" ht="12.75" customHeight="1" x14ac:dyDescent="0.25">
      <c r="A162" s="30"/>
      <c r="B162" s="39"/>
      <c r="C162" s="31"/>
      <c r="D162" s="59"/>
      <c r="E162" s="36"/>
      <c r="F162" s="28"/>
      <c r="G162" s="33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" t="str">
        <f t="shared" ref="T162:T182" si="14">IF(R162="","",IF(R162=0,"DELETE",""))</f>
        <v/>
      </c>
      <c r="U162" s="4"/>
      <c r="V162" s="4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ht="12.75" customHeight="1" x14ac:dyDescent="0.25">
      <c r="A163" s="30"/>
      <c r="B163" s="39"/>
      <c r="C163" s="31"/>
      <c r="D163" s="59"/>
      <c r="E163" s="32" t="s">
        <v>84</v>
      </c>
      <c r="F163" s="28"/>
      <c r="G163" s="33"/>
      <c r="H163" s="3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4" t="str">
        <f t="shared" si="14"/>
        <v/>
      </c>
      <c r="U163" s="4"/>
      <c r="V163" s="4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s="3" customFormat="1" ht="12.75" customHeight="1" x14ac:dyDescent="0.25">
      <c r="A164" s="30"/>
      <c r="B164" s="39"/>
      <c r="C164" s="31"/>
      <c r="D164" s="59"/>
      <c r="E164" s="32"/>
      <c r="F164" s="28"/>
      <c r="G164" s="33"/>
      <c r="H164" s="3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4" t="str">
        <f t="shared" si="14"/>
        <v/>
      </c>
      <c r="U164" s="4"/>
      <c r="V164" s="4"/>
      <c r="W164" s="4"/>
    </row>
    <row r="165" spans="1:48" s="3" customFormat="1" ht="12.75" customHeight="1" x14ac:dyDescent="0.25">
      <c r="A165" s="30"/>
      <c r="B165" s="39"/>
      <c r="C165" s="31"/>
      <c r="D165" s="59"/>
      <c r="E165" s="33" t="s">
        <v>24</v>
      </c>
      <c r="F165" s="28"/>
      <c r="G165" s="33"/>
      <c r="H165" s="3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4" t="str">
        <f t="shared" si="14"/>
        <v/>
      </c>
      <c r="U165" s="4"/>
      <c r="V165" s="4"/>
      <c r="W165" s="4"/>
    </row>
    <row r="166" spans="1:48" s="3" customFormat="1" ht="12.75" customHeight="1" x14ac:dyDescent="0.25">
      <c r="A166" s="30"/>
      <c r="B166" s="39"/>
      <c r="C166" s="31"/>
      <c r="D166" s="59"/>
      <c r="E166" s="33" t="s">
        <v>25</v>
      </c>
      <c r="F166" s="28"/>
      <c r="G166" s="28"/>
      <c r="H166" s="50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4" t="str">
        <f t="shared" si="14"/>
        <v/>
      </c>
      <c r="U166" s="4"/>
      <c r="V166" s="4"/>
      <c r="W166" s="4"/>
    </row>
    <row r="167" spans="1:48" ht="12.75" customHeight="1" x14ac:dyDescent="0.25">
      <c r="A167" s="30"/>
      <c r="B167" s="39"/>
      <c r="C167" s="31">
        <v>96</v>
      </c>
      <c r="D167" s="59"/>
      <c r="E167" s="33" t="s">
        <v>85</v>
      </c>
      <c r="F167" s="28">
        <v>1</v>
      </c>
      <c r="G167" s="34">
        <v>194805.30485262058</v>
      </c>
      <c r="H167" s="50"/>
      <c r="I167" s="28"/>
      <c r="J167" s="50"/>
      <c r="K167" s="28"/>
      <c r="L167" s="28"/>
      <c r="M167" s="28">
        <f>G167*(1+$T$8)</f>
        <v>198311.80033996777</v>
      </c>
      <c r="N167" s="28"/>
      <c r="O167" s="28">
        <f t="shared" ref="O167:O170" si="15">M167*(1+$T$8)</f>
        <v>201881.41274608718</v>
      </c>
      <c r="P167" s="28"/>
      <c r="Q167" s="28"/>
      <c r="R167" s="28"/>
      <c r="S167" s="28"/>
      <c r="T167" s="4" t="str">
        <f t="shared" si="14"/>
        <v/>
      </c>
      <c r="U167" s="4"/>
      <c r="V167" s="4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ht="12.75" customHeight="1" x14ac:dyDescent="0.25">
      <c r="A168" s="30"/>
      <c r="B168" s="39"/>
      <c r="C168" s="31">
        <v>97</v>
      </c>
      <c r="D168" s="59"/>
      <c r="E168" s="33" t="s">
        <v>86</v>
      </c>
      <c r="F168" s="28">
        <v>2</v>
      </c>
      <c r="G168" s="34">
        <v>190365.12349719694</v>
      </c>
      <c r="H168" s="50"/>
      <c r="I168" s="28"/>
      <c r="J168" s="50"/>
      <c r="K168" s="28"/>
      <c r="L168" s="28"/>
      <c r="M168" s="28">
        <f>G168*(1+$T$8)</f>
        <v>193791.6957201465</v>
      </c>
      <c r="N168" s="28"/>
      <c r="O168" s="28">
        <f t="shared" si="15"/>
        <v>197279.94624310912</v>
      </c>
      <c r="P168" s="28"/>
      <c r="Q168" s="28"/>
      <c r="R168" s="28"/>
      <c r="S168" s="28"/>
      <c r="T168" s="4" t="str">
        <f t="shared" si="14"/>
        <v/>
      </c>
      <c r="U168" s="4"/>
      <c r="V168" s="4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ht="12.75" customHeight="1" x14ac:dyDescent="0.25">
      <c r="A169" s="30"/>
      <c r="B169" s="39"/>
      <c r="C169" s="31">
        <v>98</v>
      </c>
      <c r="D169" s="59"/>
      <c r="E169" s="33" t="s">
        <v>87</v>
      </c>
      <c r="F169" s="28">
        <v>5</v>
      </c>
      <c r="G169" s="34">
        <v>176092.46075365561</v>
      </c>
      <c r="H169" s="50"/>
      <c r="I169" s="28"/>
      <c r="J169" s="50"/>
      <c r="K169" s="28"/>
      <c r="L169" s="28"/>
      <c r="M169" s="28">
        <f>G169*(1+$T$8)</f>
        <v>179262.12504722143</v>
      </c>
      <c r="N169" s="28"/>
      <c r="O169" s="28">
        <f t="shared" si="15"/>
        <v>182488.84329807141</v>
      </c>
      <c r="P169" s="28"/>
      <c r="Q169" s="28"/>
      <c r="R169" s="28"/>
      <c r="S169" s="28"/>
      <c r="T169" s="4" t="str">
        <f t="shared" si="14"/>
        <v/>
      </c>
      <c r="U169" s="4"/>
      <c r="V169" s="4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ht="12.75" customHeight="1" x14ac:dyDescent="0.25">
      <c r="A170" s="30"/>
      <c r="B170" s="39"/>
      <c r="C170" s="31">
        <v>99</v>
      </c>
      <c r="D170" s="59"/>
      <c r="E170" s="33" t="s">
        <v>73</v>
      </c>
      <c r="F170" s="28">
        <v>1</v>
      </c>
      <c r="G170" s="34">
        <v>166572.5764688825</v>
      </c>
      <c r="H170" s="50"/>
      <c r="I170" s="28"/>
      <c r="J170" s="50"/>
      <c r="K170" s="28"/>
      <c r="L170" s="28"/>
      <c r="M170" s="28">
        <f>G170*(1+$T$8)</f>
        <v>169570.8828453224</v>
      </c>
      <c r="N170" s="28"/>
      <c r="O170" s="28">
        <f t="shared" si="15"/>
        <v>172623.1587365382</v>
      </c>
      <c r="P170" s="28"/>
      <c r="Q170" s="28"/>
      <c r="R170" s="28"/>
      <c r="S170" s="28"/>
      <c r="T170" s="4" t="str">
        <f t="shared" si="14"/>
        <v/>
      </c>
      <c r="U170" s="4"/>
      <c r="V170" s="4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ht="12.75" customHeight="1" x14ac:dyDescent="0.25">
      <c r="A171" s="30"/>
      <c r="B171" s="39"/>
      <c r="C171" s="31">
        <v>100</v>
      </c>
      <c r="D171" s="59"/>
      <c r="E171" s="33" t="s">
        <v>88</v>
      </c>
      <c r="F171" s="28">
        <v>259</v>
      </c>
      <c r="G171" s="34"/>
      <c r="H171" s="50"/>
      <c r="I171" s="28"/>
      <c r="J171" s="50"/>
      <c r="K171" s="28"/>
      <c r="L171" s="28"/>
      <c r="M171" s="28"/>
      <c r="N171" s="28"/>
      <c r="O171" s="28"/>
      <c r="P171" s="28"/>
      <c r="Q171" s="28"/>
      <c r="R171" s="28"/>
      <c r="S171" s="28"/>
      <c r="T171" s="4" t="str">
        <f t="shared" si="14"/>
        <v/>
      </c>
      <c r="U171" s="4"/>
      <c r="V171" s="4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ht="12.75" customHeight="1" x14ac:dyDescent="0.25">
      <c r="A172" s="30"/>
      <c r="B172" s="39"/>
      <c r="C172" s="31"/>
      <c r="D172" s="59"/>
      <c r="E172" s="33" t="s">
        <v>89</v>
      </c>
      <c r="F172" s="28"/>
      <c r="G172" s="34">
        <v>157129.53897201494</v>
      </c>
      <c r="H172" s="50"/>
      <c r="I172" s="28"/>
      <c r="J172" s="50"/>
      <c r="K172" s="28"/>
      <c r="L172" s="28"/>
      <c r="M172" s="28">
        <f>G172*(1+$T$8)</f>
        <v>159957.87067351121</v>
      </c>
      <c r="N172" s="28"/>
      <c r="O172" s="28">
        <f t="shared" ref="O172:O176" si="16">M172*(1+$T$8)</f>
        <v>162837.11234563441</v>
      </c>
      <c r="P172" s="28"/>
      <c r="Q172" s="28"/>
      <c r="R172" s="28"/>
      <c r="S172" s="28"/>
      <c r="T172" s="4" t="str">
        <f t="shared" si="14"/>
        <v/>
      </c>
      <c r="U172" s="4"/>
      <c r="V172" s="4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12.75" customHeight="1" x14ac:dyDescent="0.25">
      <c r="A173" s="30"/>
      <c r="B173" s="39"/>
      <c r="C173" s="31"/>
      <c r="D173" s="59"/>
      <c r="E173" s="33" t="s">
        <v>90</v>
      </c>
      <c r="F173" s="28"/>
      <c r="G173" s="34">
        <v>151892.23500306261</v>
      </c>
      <c r="H173" s="50"/>
      <c r="I173" s="28"/>
      <c r="J173" s="50"/>
      <c r="K173" s="28"/>
      <c r="L173" s="28"/>
      <c r="M173" s="28">
        <f>G173*(1+$T$8)</f>
        <v>154626.29523311774</v>
      </c>
      <c r="N173" s="28"/>
      <c r="O173" s="28">
        <f t="shared" si="16"/>
        <v>157409.56854731386</v>
      </c>
      <c r="P173" s="28"/>
      <c r="Q173" s="28"/>
      <c r="R173" s="28"/>
      <c r="S173" s="28"/>
      <c r="T173" s="4" t="str">
        <f t="shared" si="14"/>
        <v/>
      </c>
      <c r="U173" s="4"/>
      <c r="V173" s="4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ht="12.75" customHeight="1" x14ac:dyDescent="0.25">
      <c r="A174" s="30"/>
      <c r="B174" s="39"/>
      <c r="C174" s="31"/>
      <c r="D174" s="59"/>
      <c r="E174" s="33" t="s">
        <v>91</v>
      </c>
      <c r="F174" s="28"/>
      <c r="G174" s="34">
        <v>105958.69564243763</v>
      </c>
      <c r="H174" s="50"/>
      <c r="I174" s="28"/>
      <c r="J174" s="50"/>
      <c r="K174" s="28"/>
      <c r="L174" s="28"/>
      <c r="M174" s="28">
        <f>G174*(1+$T$8)</f>
        <v>107865.9521640015</v>
      </c>
      <c r="N174" s="28"/>
      <c r="O174" s="28">
        <f t="shared" si="16"/>
        <v>109807.53930295353</v>
      </c>
      <c r="P174" s="28"/>
      <c r="Q174" s="28"/>
      <c r="R174" s="28"/>
      <c r="S174" s="28"/>
      <c r="T174" s="4" t="str">
        <f t="shared" si="14"/>
        <v/>
      </c>
      <c r="U174" s="4"/>
      <c r="V174" s="4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ht="12.75" customHeight="1" x14ac:dyDescent="0.25">
      <c r="A175" s="30"/>
      <c r="B175" s="29"/>
      <c r="C175" s="31"/>
      <c r="D175" s="59"/>
      <c r="E175" s="33" t="s">
        <v>92</v>
      </c>
      <c r="F175" s="28"/>
      <c r="G175" s="34">
        <v>98215.404895006228</v>
      </c>
      <c r="H175" s="50"/>
      <c r="I175" s="28"/>
      <c r="J175" s="50"/>
      <c r="K175" s="28"/>
      <c r="L175" s="28"/>
      <c r="M175" s="28">
        <f>G175*(1+$T$8)</f>
        <v>99983.282183116346</v>
      </c>
      <c r="N175" s="28"/>
      <c r="O175" s="28">
        <f t="shared" si="16"/>
        <v>101782.98126241245</v>
      </c>
      <c r="P175" s="28"/>
      <c r="Q175" s="28"/>
      <c r="R175" s="28"/>
      <c r="S175" s="28"/>
      <c r="T175" s="4" t="str">
        <f t="shared" si="14"/>
        <v/>
      </c>
      <c r="U175" s="4"/>
      <c r="V175" s="4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ht="12.75" customHeight="1" x14ac:dyDescent="0.25">
      <c r="A176" s="30"/>
      <c r="B176" s="39"/>
      <c r="C176" s="31">
        <v>101</v>
      </c>
      <c r="D176" s="59"/>
      <c r="E176" s="33" t="s">
        <v>93</v>
      </c>
      <c r="F176" s="28">
        <v>1</v>
      </c>
      <c r="G176" s="34">
        <v>151677.56661641999</v>
      </c>
      <c r="H176" s="50"/>
      <c r="I176" s="28"/>
      <c r="J176" s="50"/>
      <c r="K176" s="28"/>
      <c r="L176" s="28"/>
      <c r="M176" s="28">
        <f>G176*(1+$T$8)</f>
        <v>154407.76281551557</v>
      </c>
      <c r="N176" s="28"/>
      <c r="O176" s="28">
        <f t="shared" si="16"/>
        <v>157187.10254619486</v>
      </c>
      <c r="P176" s="28"/>
      <c r="Q176" s="28"/>
      <c r="R176" s="28"/>
      <c r="S176" s="28"/>
      <c r="T176" s="4" t="str">
        <f t="shared" si="14"/>
        <v/>
      </c>
      <c r="U176" s="4"/>
      <c r="V176" s="4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ht="12.75" customHeight="1" x14ac:dyDescent="0.25">
      <c r="A177" s="30"/>
      <c r="B177" s="29"/>
      <c r="C177" s="31">
        <v>102</v>
      </c>
      <c r="D177" s="59"/>
      <c r="E177" s="33" t="s">
        <v>115</v>
      </c>
      <c r="F177" s="28">
        <v>87</v>
      </c>
      <c r="G177" s="34"/>
      <c r="H177" s="50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4" t="str">
        <f t="shared" si="14"/>
        <v/>
      </c>
      <c r="U177" s="4"/>
      <c r="V177" s="4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ht="12.75" customHeight="1" x14ac:dyDescent="0.25">
      <c r="A178" s="30"/>
      <c r="B178" s="29"/>
      <c r="C178" s="31"/>
      <c r="D178" s="59"/>
      <c r="E178" s="33" t="s">
        <v>53</v>
      </c>
      <c r="F178" s="28"/>
      <c r="G178" s="34">
        <v>116037.34724943913</v>
      </c>
      <c r="H178" s="50"/>
      <c r="I178" s="28"/>
      <c r="J178" s="28"/>
      <c r="K178" s="28"/>
      <c r="L178" s="28"/>
      <c r="M178" s="28">
        <f t="shared" ref="M178:M183" si="17">G178*(1+$T$8)</f>
        <v>118126.01949992904</v>
      </c>
      <c r="N178" s="28"/>
      <c r="O178" s="28">
        <f t="shared" ref="O178:O183" si="18">M178*(1+$T$8)</f>
        <v>120252.28785092777</v>
      </c>
      <c r="P178" s="28"/>
      <c r="Q178" s="28"/>
      <c r="R178" s="28"/>
      <c r="S178" s="28"/>
      <c r="T178" s="4" t="str">
        <f t="shared" si="14"/>
        <v/>
      </c>
      <c r="U178" s="4"/>
      <c r="V178" s="4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ht="12.75" customHeight="1" x14ac:dyDescent="0.25">
      <c r="A179" s="30"/>
      <c r="B179" s="29"/>
      <c r="C179" s="31"/>
      <c r="D179" s="59"/>
      <c r="E179" s="33" t="s">
        <v>54</v>
      </c>
      <c r="F179" s="28"/>
      <c r="G179" s="34">
        <v>106767.54064734171</v>
      </c>
      <c r="H179" s="50"/>
      <c r="I179" s="28"/>
      <c r="J179" s="28"/>
      <c r="K179" s="28"/>
      <c r="L179" s="28"/>
      <c r="M179" s="28">
        <f t="shared" si="17"/>
        <v>108689.35637899386</v>
      </c>
      <c r="N179" s="28"/>
      <c r="O179" s="28">
        <f t="shared" si="18"/>
        <v>110645.76479381576</v>
      </c>
      <c r="P179" s="28"/>
      <c r="Q179" s="28"/>
      <c r="R179" s="28"/>
      <c r="S179" s="28"/>
      <c r="T179" s="4" t="str">
        <f t="shared" si="14"/>
        <v/>
      </c>
      <c r="U179" s="4"/>
      <c r="V179" s="4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ht="12.75" customHeight="1" x14ac:dyDescent="0.25">
      <c r="A180" s="30"/>
      <c r="B180" s="29"/>
      <c r="C180" s="31"/>
      <c r="D180" s="59"/>
      <c r="E180" s="33" t="s">
        <v>55</v>
      </c>
      <c r="F180" s="28"/>
      <c r="G180" s="34">
        <v>96756.618412731492</v>
      </c>
      <c r="H180" s="50"/>
      <c r="I180" s="28"/>
      <c r="J180" s="28"/>
      <c r="K180" s="28"/>
      <c r="L180" s="28"/>
      <c r="M180" s="28">
        <f t="shared" si="17"/>
        <v>98498.237544160656</v>
      </c>
      <c r="N180" s="28"/>
      <c r="O180" s="28">
        <f t="shared" si="18"/>
        <v>100271.20581995555</v>
      </c>
      <c r="P180" s="28"/>
      <c r="Q180" s="28"/>
      <c r="R180" s="28"/>
      <c r="S180" s="28"/>
      <c r="T180" s="4" t="str">
        <f t="shared" si="14"/>
        <v/>
      </c>
      <c r="U180" s="4"/>
      <c r="V180" s="4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s="3" customFormat="1" ht="12.75" customHeight="1" x14ac:dyDescent="0.25">
      <c r="A181" s="30"/>
      <c r="B181" s="29"/>
      <c r="C181" s="31"/>
      <c r="D181" s="59"/>
      <c r="E181" s="41" t="s">
        <v>56</v>
      </c>
      <c r="F181" s="28"/>
      <c r="G181" s="34">
        <v>83480.358936101038</v>
      </c>
      <c r="H181" s="50"/>
      <c r="I181" s="28"/>
      <c r="J181" s="28"/>
      <c r="K181" s="28"/>
      <c r="L181" s="28"/>
      <c r="M181" s="28">
        <f t="shared" si="17"/>
        <v>84983.005396950859</v>
      </c>
      <c r="N181" s="28"/>
      <c r="O181" s="28">
        <f t="shared" si="18"/>
        <v>86512.69949409597</v>
      </c>
      <c r="P181" s="28"/>
      <c r="Q181" s="28"/>
      <c r="R181" s="28"/>
      <c r="S181" s="28"/>
      <c r="T181" s="4" t="str">
        <f t="shared" si="14"/>
        <v/>
      </c>
      <c r="U181" s="4"/>
      <c r="V181" s="4"/>
      <c r="W181" s="4"/>
    </row>
    <row r="182" spans="1:48" ht="12.75" customHeight="1" x14ac:dyDescent="0.25">
      <c r="A182" s="30"/>
      <c r="B182" s="29"/>
      <c r="C182" s="31">
        <v>103</v>
      </c>
      <c r="D182" s="59"/>
      <c r="E182" s="41" t="s">
        <v>94</v>
      </c>
      <c r="F182" s="28">
        <v>1</v>
      </c>
      <c r="G182" s="34">
        <v>101017.05643373201</v>
      </c>
      <c r="H182" s="50"/>
      <c r="I182" s="28"/>
      <c r="J182" s="28"/>
      <c r="K182" s="28"/>
      <c r="L182" s="28"/>
      <c r="M182" s="28">
        <f t="shared" si="17"/>
        <v>102835.36344953919</v>
      </c>
      <c r="N182" s="28"/>
      <c r="O182" s="28">
        <f t="shared" si="18"/>
        <v>104686.3999916309</v>
      </c>
      <c r="P182" s="28"/>
      <c r="Q182" s="28"/>
      <c r="R182" s="28"/>
      <c r="S182" s="28"/>
      <c r="T182" s="4" t="str">
        <f t="shared" si="14"/>
        <v/>
      </c>
      <c r="U182" s="4"/>
      <c r="V182" s="4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ht="12.75" customHeight="1" x14ac:dyDescent="0.25">
      <c r="A183" s="30" t="s">
        <v>17</v>
      </c>
      <c r="B183" s="29"/>
      <c r="C183" s="58">
        <v>103.01</v>
      </c>
      <c r="D183" s="59"/>
      <c r="E183" s="41" t="s">
        <v>57</v>
      </c>
      <c r="F183" s="28">
        <v>3</v>
      </c>
      <c r="G183" s="34">
        <v>83480.358936101038</v>
      </c>
      <c r="H183" s="50"/>
      <c r="I183" s="28"/>
      <c r="J183" s="28"/>
      <c r="K183" s="28"/>
      <c r="L183" s="28"/>
      <c r="M183" s="28">
        <f t="shared" si="17"/>
        <v>84983.005396950859</v>
      </c>
      <c r="N183" s="28"/>
      <c r="O183" s="28">
        <f t="shared" si="18"/>
        <v>86512.69949409597</v>
      </c>
      <c r="P183" s="28"/>
      <c r="Q183" s="28"/>
      <c r="R183" s="28"/>
      <c r="S183" s="28"/>
      <c r="T183" s="4"/>
      <c r="U183" s="4"/>
      <c r="V183" s="4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ht="12.75" customHeight="1" x14ac:dyDescent="0.25">
      <c r="A184" s="30"/>
      <c r="B184" s="39"/>
      <c r="C184" s="58"/>
      <c r="D184" s="59"/>
      <c r="E184" s="82" t="s">
        <v>324</v>
      </c>
      <c r="F184" s="37">
        <f>SUM(F167:F183)</f>
        <v>360</v>
      </c>
      <c r="G184" s="28"/>
      <c r="H184" s="37">
        <f>SUM(H167:H183)</f>
        <v>0</v>
      </c>
      <c r="I184" s="28"/>
      <c r="J184" s="37">
        <f>SUM(J167:J183)</f>
        <v>0</v>
      </c>
      <c r="K184" s="28"/>
      <c r="L184" s="37">
        <f>SUM(L167:L183)</f>
        <v>0</v>
      </c>
      <c r="M184" s="28"/>
      <c r="N184" s="37">
        <f>SUM(N167:N183)</f>
        <v>0</v>
      </c>
      <c r="O184" s="28"/>
      <c r="P184" s="37">
        <f>SUM(P167:P183)</f>
        <v>0</v>
      </c>
      <c r="Q184" s="28"/>
      <c r="R184" s="37">
        <f>SUM(R167:R183)</f>
        <v>0</v>
      </c>
      <c r="S184" s="28"/>
      <c r="T184" s="4"/>
      <c r="U184" s="4"/>
      <c r="V184" s="4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s="3" customFormat="1" ht="12.75" customHeight="1" x14ac:dyDescent="0.25">
      <c r="A185" s="30"/>
      <c r="B185" s="39"/>
      <c r="C185" s="58"/>
      <c r="D185" s="59"/>
      <c r="E185" s="51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4" t="str">
        <f t="shared" ref="T185:T236" si="19">IF(R185="","",IF(R185=0,"DELETE",""))</f>
        <v/>
      </c>
      <c r="U185" s="4"/>
      <c r="V185" s="4"/>
      <c r="W185" s="4"/>
    </row>
    <row r="186" spans="1:48" s="3" customFormat="1" ht="12.75" customHeight="1" x14ac:dyDescent="0.25">
      <c r="A186" s="30"/>
      <c r="B186" s="39"/>
      <c r="C186" s="58"/>
      <c r="D186" s="59"/>
      <c r="E186" s="75" t="s">
        <v>24</v>
      </c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4"/>
      <c r="Q186" s="4"/>
      <c r="R186" s="4"/>
      <c r="S186" s="4"/>
      <c r="T186" s="4"/>
      <c r="U186" s="4"/>
      <c r="V186" s="4"/>
      <c r="W186" s="4"/>
    </row>
    <row r="187" spans="1:48" s="3" customFormat="1" ht="12.75" customHeight="1" x14ac:dyDescent="0.25">
      <c r="A187" s="30"/>
      <c r="B187" s="39"/>
      <c r="C187" s="58"/>
      <c r="D187" s="59"/>
      <c r="E187" s="76" t="s">
        <v>164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4"/>
      <c r="Q187" s="4"/>
      <c r="R187" s="4"/>
      <c r="S187" s="4"/>
      <c r="T187" s="4"/>
      <c r="U187" s="4"/>
      <c r="V187" s="4"/>
      <c r="W187" s="4"/>
    </row>
    <row r="188" spans="1:48" s="3" customFormat="1" ht="12.75" customHeight="1" x14ac:dyDescent="0.25">
      <c r="A188" s="30" t="s">
        <v>321</v>
      </c>
      <c r="B188" s="39" t="s">
        <v>272</v>
      </c>
      <c r="C188" s="31">
        <v>104</v>
      </c>
      <c r="D188" s="59"/>
      <c r="E188" s="51" t="s">
        <v>273</v>
      </c>
      <c r="F188" s="28">
        <v>0</v>
      </c>
      <c r="G188" s="28" t="s">
        <v>197</v>
      </c>
      <c r="H188" s="28"/>
      <c r="I188" s="28"/>
      <c r="J188" s="28"/>
      <c r="K188" s="28"/>
      <c r="L188" s="28"/>
      <c r="M188" s="28" t="s">
        <v>197</v>
      </c>
      <c r="N188" s="28"/>
      <c r="O188" s="28" t="s">
        <v>197</v>
      </c>
      <c r="P188" s="4"/>
      <c r="Q188" s="4"/>
      <c r="R188" s="4"/>
      <c r="S188" s="4"/>
      <c r="T188" s="4"/>
      <c r="U188" s="4"/>
      <c r="V188" s="4"/>
      <c r="W188" s="4"/>
    </row>
    <row r="189" spans="1:48" s="3" customFormat="1" ht="12.75" customHeight="1" x14ac:dyDescent="0.25">
      <c r="A189" s="30" t="s">
        <v>321</v>
      </c>
      <c r="B189" s="39" t="s">
        <v>322</v>
      </c>
      <c r="C189" s="58">
        <v>104.01</v>
      </c>
      <c r="D189" s="59"/>
      <c r="E189" s="78" t="s">
        <v>323</v>
      </c>
      <c r="F189" s="28">
        <v>1</v>
      </c>
      <c r="G189" s="28" t="s">
        <v>197</v>
      </c>
      <c r="H189" s="28"/>
      <c r="I189" s="28"/>
      <c r="J189" s="28"/>
      <c r="K189" s="28"/>
      <c r="L189" s="28"/>
      <c r="M189" s="28" t="s">
        <v>197</v>
      </c>
      <c r="N189" s="28"/>
      <c r="O189" s="28" t="s">
        <v>197</v>
      </c>
      <c r="P189" s="4"/>
      <c r="Q189" s="4"/>
      <c r="R189" s="4"/>
      <c r="S189" s="4"/>
      <c r="T189" s="4"/>
      <c r="U189" s="4"/>
      <c r="V189" s="4"/>
      <c r="W189" s="4"/>
    </row>
    <row r="190" spans="1:48" s="3" customFormat="1" ht="12.75" customHeight="1" x14ac:dyDescent="0.25">
      <c r="A190" s="30"/>
      <c r="B190" s="39" t="s">
        <v>274</v>
      </c>
      <c r="C190" s="31">
        <v>105</v>
      </c>
      <c r="D190" s="59"/>
      <c r="E190" s="51" t="s">
        <v>275</v>
      </c>
      <c r="F190" s="28">
        <v>3</v>
      </c>
      <c r="G190" s="28" t="s">
        <v>202</v>
      </c>
      <c r="H190" s="28"/>
      <c r="I190" s="28"/>
      <c r="J190" s="28"/>
      <c r="K190" s="28"/>
      <c r="L190" s="28"/>
      <c r="M190" s="28" t="s">
        <v>202</v>
      </c>
      <c r="N190" s="28"/>
      <c r="O190" s="28" t="s">
        <v>202</v>
      </c>
      <c r="P190" s="4"/>
      <c r="Q190" s="4"/>
      <c r="R190" s="4"/>
      <c r="S190" s="4"/>
      <c r="T190" s="4"/>
      <c r="U190" s="4"/>
      <c r="V190" s="4"/>
      <c r="W190" s="4"/>
    </row>
    <row r="191" spans="1:48" s="3" customFormat="1" ht="12.75" customHeight="1" x14ac:dyDescent="0.25">
      <c r="A191" s="30" t="s">
        <v>321</v>
      </c>
      <c r="B191" s="39" t="s">
        <v>200</v>
      </c>
      <c r="C191" s="58">
        <v>105.01</v>
      </c>
      <c r="D191" s="59"/>
      <c r="E191" s="78" t="s">
        <v>201</v>
      </c>
      <c r="F191" s="28">
        <v>1</v>
      </c>
      <c r="G191" s="28" t="s">
        <v>202</v>
      </c>
      <c r="H191" s="28"/>
      <c r="I191" s="28"/>
      <c r="J191" s="28"/>
      <c r="K191" s="28"/>
      <c r="L191" s="28"/>
      <c r="M191" s="28" t="s">
        <v>202</v>
      </c>
      <c r="N191" s="28"/>
      <c r="O191" s="28" t="s">
        <v>202</v>
      </c>
      <c r="P191" s="4"/>
      <c r="Q191" s="4"/>
      <c r="R191" s="4"/>
      <c r="S191" s="4"/>
      <c r="T191" s="4"/>
      <c r="U191" s="4"/>
      <c r="V191" s="4"/>
      <c r="W191" s="4"/>
    </row>
    <row r="192" spans="1:48" s="3" customFormat="1" ht="12.75" customHeight="1" x14ac:dyDescent="0.25">
      <c r="A192" s="30" t="s">
        <v>321</v>
      </c>
      <c r="B192" s="39" t="s">
        <v>276</v>
      </c>
      <c r="C192" s="31">
        <v>106</v>
      </c>
      <c r="D192" s="59"/>
      <c r="E192" s="51" t="s">
        <v>277</v>
      </c>
      <c r="F192" s="28">
        <v>0</v>
      </c>
      <c r="G192" s="28" t="s">
        <v>202</v>
      </c>
      <c r="H192" s="28"/>
      <c r="I192" s="28"/>
      <c r="J192" s="28"/>
      <c r="K192" s="28"/>
      <c r="L192" s="28"/>
      <c r="M192" s="28" t="s">
        <v>202</v>
      </c>
      <c r="N192" s="28"/>
      <c r="O192" s="28" t="s">
        <v>202</v>
      </c>
      <c r="P192" s="4"/>
      <c r="Q192" s="4"/>
      <c r="R192" s="4"/>
      <c r="S192" s="4"/>
      <c r="T192" s="4"/>
      <c r="U192" s="4"/>
      <c r="V192" s="4"/>
      <c r="W192" s="4"/>
    </row>
    <row r="193" spans="1:23" s="3" customFormat="1" ht="12.75" customHeight="1" x14ac:dyDescent="0.25">
      <c r="A193" s="30"/>
      <c r="B193" s="39" t="s">
        <v>278</v>
      </c>
      <c r="C193" s="31">
        <v>107</v>
      </c>
      <c r="D193" s="59"/>
      <c r="E193" s="51" t="s">
        <v>279</v>
      </c>
      <c r="F193" s="28">
        <v>2</v>
      </c>
      <c r="G193" s="28" t="s">
        <v>167</v>
      </c>
      <c r="H193" s="28"/>
      <c r="I193" s="28"/>
      <c r="J193" s="28"/>
      <c r="K193" s="28"/>
      <c r="L193" s="28"/>
      <c r="M193" s="28" t="s">
        <v>167</v>
      </c>
      <c r="N193" s="28"/>
      <c r="O193" s="28" t="s">
        <v>167</v>
      </c>
      <c r="P193" s="4"/>
      <c r="Q193" s="4"/>
      <c r="R193" s="4"/>
      <c r="S193" s="4"/>
      <c r="T193" s="4"/>
      <c r="U193" s="4"/>
      <c r="V193" s="4"/>
      <c r="W193" s="4"/>
    </row>
    <row r="194" spans="1:23" s="3" customFormat="1" ht="12.75" customHeight="1" x14ac:dyDescent="0.25">
      <c r="A194" s="30"/>
      <c r="B194" s="39" t="s">
        <v>203</v>
      </c>
      <c r="C194" s="31">
        <v>108</v>
      </c>
      <c r="D194" s="59"/>
      <c r="E194" s="51" t="s">
        <v>204</v>
      </c>
      <c r="F194" s="28">
        <v>3</v>
      </c>
      <c r="G194" s="28" t="s">
        <v>167</v>
      </c>
      <c r="H194" s="28"/>
      <c r="I194" s="28"/>
      <c r="J194" s="28"/>
      <c r="K194" s="28"/>
      <c r="L194" s="28"/>
      <c r="M194" s="28" t="s">
        <v>167</v>
      </c>
      <c r="N194" s="28"/>
      <c r="O194" s="28" t="s">
        <v>167</v>
      </c>
      <c r="P194" s="4"/>
      <c r="Q194" s="4"/>
      <c r="R194" s="4"/>
      <c r="S194" s="4"/>
      <c r="T194" s="4"/>
      <c r="U194" s="4"/>
      <c r="V194" s="4"/>
      <c r="W194" s="4"/>
    </row>
    <row r="195" spans="1:23" s="3" customFormat="1" ht="12.75" customHeight="1" x14ac:dyDescent="0.25">
      <c r="A195" s="30"/>
      <c r="B195" s="39" t="s">
        <v>280</v>
      </c>
      <c r="C195" s="31">
        <v>109</v>
      </c>
      <c r="D195" s="59"/>
      <c r="E195" s="51" t="s">
        <v>281</v>
      </c>
      <c r="F195" s="28">
        <v>2</v>
      </c>
      <c r="G195" s="28" t="s">
        <v>167</v>
      </c>
      <c r="H195" s="28"/>
      <c r="I195" s="28"/>
      <c r="J195" s="28"/>
      <c r="K195" s="28"/>
      <c r="L195" s="28"/>
      <c r="M195" s="28" t="s">
        <v>167</v>
      </c>
      <c r="N195" s="28"/>
      <c r="O195" s="28" t="s">
        <v>167</v>
      </c>
      <c r="P195" s="4"/>
      <c r="Q195" s="4"/>
      <c r="R195" s="4"/>
      <c r="S195" s="4"/>
      <c r="T195" s="4"/>
      <c r="U195" s="4"/>
      <c r="V195" s="4"/>
      <c r="W195" s="4"/>
    </row>
    <row r="196" spans="1:23" s="3" customFormat="1" ht="12.75" customHeight="1" x14ac:dyDescent="0.25">
      <c r="A196" s="30"/>
      <c r="B196" s="39" t="s">
        <v>282</v>
      </c>
      <c r="C196" s="31">
        <v>110</v>
      </c>
      <c r="D196" s="59"/>
      <c r="E196" s="51" t="s">
        <v>283</v>
      </c>
      <c r="F196" s="28">
        <v>1</v>
      </c>
      <c r="G196" s="28" t="s">
        <v>167</v>
      </c>
      <c r="H196" s="28"/>
      <c r="I196" s="28"/>
      <c r="J196" s="28"/>
      <c r="K196" s="28"/>
      <c r="L196" s="28"/>
      <c r="M196" s="28" t="s">
        <v>167</v>
      </c>
      <c r="N196" s="28"/>
      <c r="O196" s="28" t="s">
        <v>167</v>
      </c>
      <c r="P196" s="4"/>
      <c r="Q196" s="4"/>
      <c r="R196" s="4"/>
      <c r="S196" s="4"/>
      <c r="T196" s="4"/>
      <c r="U196" s="4"/>
      <c r="V196" s="4"/>
      <c r="W196" s="4"/>
    </row>
    <row r="197" spans="1:23" s="3" customFormat="1" ht="12.75" customHeight="1" x14ac:dyDescent="0.25">
      <c r="A197" s="30"/>
      <c r="B197" s="39" t="s">
        <v>207</v>
      </c>
      <c r="C197" s="31">
        <v>111</v>
      </c>
      <c r="D197" s="59"/>
      <c r="E197" s="51" t="s">
        <v>208</v>
      </c>
      <c r="F197" s="28">
        <v>2</v>
      </c>
      <c r="G197" s="28" t="s">
        <v>167</v>
      </c>
      <c r="H197" s="28"/>
      <c r="I197" s="28"/>
      <c r="J197" s="28"/>
      <c r="K197" s="28"/>
      <c r="L197" s="28"/>
      <c r="M197" s="28" t="s">
        <v>167</v>
      </c>
      <c r="N197" s="28"/>
      <c r="O197" s="28" t="s">
        <v>167</v>
      </c>
      <c r="P197" s="4"/>
      <c r="Q197" s="4"/>
      <c r="R197" s="4"/>
      <c r="S197" s="4"/>
      <c r="T197" s="4"/>
      <c r="U197" s="4"/>
      <c r="V197" s="4"/>
      <c r="W197" s="4"/>
    </row>
    <row r="198" spans="1:23" s="3" customFormat="1" ht="12.75" customHeight="1" x14ac:dyDescent="0.25">
      <c r="A198" s="30"/>
      <c r="B198" s="39" t="s">
        <v>284</v>
      </c>
      <c r="C198" s="31">
        <v>112</v>
      </c>
      <c r="D198" s="59"/>
      <c r="E198" s="51" t="s">
        <v>285</v>
      </c>
      <c r="F198" s="28">
        <v>5</v>
      </c>
      <c r="G198" s="28" t="s">
        <v>211</v>
      </c>
      <c r="H198" s="28"/>
      <c r="I198" s="28"/>
      <c r="J198" s="28"/>
      <c r="K198" s="28"/>
      <c r="L198" s="28"/>
      <c r="M198" s="28" t="s">
        <v>211</v>
      </c>
      <c r="N198" s="28"/>
      <c r="O198" s="28" t="s">
        <v>211</v>
      </c>
      <c r="P198" s="4"/>
      <c r="Q198" s="4"/>
      <c r="R198" s="4"/>
      <c r="S198" s="4"/>
      <c r="T198" s="4"/>
      <c r="U198" s="4"/>
      <c r="V198" s="4"/>
      <c r="W198" s="4"/>
    </row>
    <row r="199" spans="1:23" s="3" customFormat="1" ht="12.75" customHeight="1" x14ac:dyDescent="0.25">
      <c r="A199" s="30"/>
      <c r="B199" s="39" t="s">
        <v>209</v>
      </c>
      <c r="C199" s="31">
        <v>113</v>
      </c>
      <c r="D199" s="59"/>
      <c r="E199" s="51" t="s">
        <v>210</v>
      </c>
      <c r="F199" s="28">
        <v>1</v>
      </c>
      <c r="G199" s="28" t="s">
        <v>211</v>
      </c>
      <c r="H199" s="28"/>
      <c r="I199" s="28"/>
      <c r="J199" s="28"/>
      <c r="K199" s="28"/>
      <c r="L199" s="28"/>
      <c r="M199" s="28" t="s">
        <v>211</v>
      </c>
      <c r="N199" s="28"/>
      <c r="O199" s="28" t="s">
        <v>211</v>
      </c>
      <c r="P199" s="4"/>
      <c r="Q199" s="4"/>
      <c r="R199" s="4"/>
      <c r="S199" s="4"/>
      <c r="T199" s="4"/>
      <c r="U199" s="4"/>
      <c r="V199" s="4"/>
      <c r="W199" s="4"/>
    </row>
    <row r="200" spans="1:23" s="3" customFormat="1" ht="12.75" customHeight="1" x14ac:dyDescent="0.25">
      <c r="A200" s="30"/>
      <c r="B200" s="39" t="s">
        <v>286</v>
      </c>
      <c r="C200" s="31">
        <v>114</v>
      </c>
      <c r="D200" s="59"/>
      <c r="E200" s="51" t="s">
        <v>287</v>
      </c>
      <c r="F200" s="28">
        <v>6</v>
      </c>
      <c r="G200" s="28" t="s">
        <v>211</v>
      </c>
      <c r="H200" s="28"/>
      <c r="I200" s="28"/>
      <c r="J200" s="28"/>
      <c r="K200" s="28"/>
      <c r="L200" s="28"/>
      <c r="M200" s="28" t="s">
        <v>211</v>
      </c>
      <c r="N200" s="28"/>
      <c r="O200" s="28" t="s">
        <v>211</v>
      </c>
      <c r="P200" s="4"/>
      <c r="Q200" s="4"/>
      <c r="R200" s="4"/>
      <c r="S200" s="4"/>
      <c r="T200" s="4"/>
      <c r="U200" s="4"/>
      <c r="V200" s="4"/>
      <c r="W200" s="4"/>
    </row>
    <row r="201" spans="1:23" s="3" customFormat="1" ht="12.75" customHeight="1" x14ac:dyDescent="0.25">
      <c r="A201" s="30"/>
      <c r="B201" s="39" t="s">
        <v>214</v>
      </c>
      <c r="C201" s="31">
        <v>115</v>
      </c>
      <c r="D201" s="59"/>
      <c r="E201" s="51" t="s">
        <v>215</v>
      </c>
      <c r="F201" s="28">
        <v>14</v>
      </c>
      <c r="G201" s="28" t="s">
        <v>172</v>
      </c>
      <c r="H201" s="28"/>
      <c r="I201" s="28"/>
      <c r="J201" s="28"/>
      <c r="K201" s="28"/>
      <c r="L201" s="28"/>
      <c r="M201" s="28" t="s">
        <v>172</v>
      </c>
      <c r="N201" s="28"/>
      <c r="O201" s="28" t="s">
        <v>172</v>
      </c>
      <c r="P201" s="4"/>
      <c r="Q201" s="4"/>
      <c r="R201" s="4"/>
      <c r="S201" s="4"/>
      <c r="T201" s="4"/>
      <c r="U201" s="4"/>
      <c r="V201" s="4"/>
      <c r="W201" s="4"/>
    </row>
    <row r="202" spans="1:23" s="3" customFormat="1" ht="12.75" customHeight="1" x14ac:dyDescent="0.25">
      <c r="A202" s="30"/>
      <c r="B202" s="39" t="s">
        <v>216</v>
      </c>
      <c r="C202" s="31">
        <v>116</v>
      </c>
      <c r="D202" s="59"/>
      <c r="E202" s="51" t="s">
        <v>217</v>
      </c>
      <c r="F202" s="28">
        <v>3</v>
      </c>
      <c r="G202" s="28" t="s">
        <v>172</v>
      </c>
      <c r="H202" s="28"/>
      <c r="I202" s="28"/>
      <c r="J202" s="28"/>
      <c r="K202" s="28"/>
      <c r="L202" s="28"/>
      <c r="M202" s="28" t="s">
        <v>172</v>
      </c>
      <c r="N202" s="28"/>
      <c r="O202" s="28" t="s">
        <v>172</v>
      </c>
      <c r="P202" s="4"/>
      <c r="Q202" s="4"/>
      <c r="R202" s="4"/>
      <c r="S202" s="4"/>
      <c r="T202" s="4"/>
      <c r="U202" s="4"/>
      <c r="V202" s="4"/>
      <c r="W202" s="4"/>
    </row>
    <row r="203" spans="1:23" s="3" customFormat="1" ht="12.75" customHeight="1" x14ac:dyDescent="0.25">
      <c r="A203" s="30"/>
      <c r="B203" s="39" t="s">
        <v>173</v>
      </c>
      <c r="C203" s="31">
        <v>117</v>
      </c>
      <c r="D203" s="59"/>
      <c r="E203" s="51" t="s">
        <v>174</v>
      </c>
      <c r="F203" s="28">
        <v>102</v>
      </c>
      <c r="G203" s="28" t="s">
        <v>175</v>
      </c>
      <c r="H203" s="28"/>
      <c r="I203" s="28"/>
      <c r="J203" s="28"/>
      <c r="K203" s="28"/>
      <c r="L203" s="28"/>
      <c r="M203" s="28" t="s">
        <v>175</v>
      </c>
      <c r="N203" s="28"/>
      <c r="O203" s="28" t="s">
        <v>175</v>
      </c>
      <c r="P203" s="4"/>
      <c r="Q203" s="4"/>
      <c r="R203" s="4"/>
      <c r="S203" s="4"/>
      <c r="T203" s="4"/>
      <c r="U203" s="4"/>
      <c r="V203" s="4"/>
      <c r="W203" s="4"/>
    </row>
    <row r="204" spans="1:23" s="3" customFormat="1" ht="12.75" customHeight="1" x14ac:dyDescent="0.25">
      <c r="A204" s="30"/>
      <c r="B204" s="39" t="s">
        <v>222</v>
      </c>
      <c r="C204" s="31">
        <v>118</v>
      </c>
      <c r="D204" s="59"/>
      <c r="E204" s="51" t="s">
        <v>223</v>
      </c>
      <c r="F204" s="28">
        <v>15</v>
      </c>
      <c r="G204" s="28" t="s">
        <v>175</v>
      </c>
      <c r="H204" s="28"/>
      <c r="I204" s="28"/>
      <c r="J204" s="28"/>
      <c r="K204" s="28"/>
      <c r="L204" s="28"/>
      <c r="M204" s="28" t="s">
        <v>175</v>
      </c>
      <c r="N204" s="28"/>
      <c r="O204" s="28" t="s">
        <v>175</v>
      </c>
      <c r="P204" s="4"/>
      <c r="Q204" s="4"/>
      <c r="R204" s="4"/>
      <c r="S204" s="4"/>
      <c r="T204" s="4"/>
      <c r="U204" s="4"/>
      <c r="V204" s="4"/>
      <c r="W204" s="4"/>
    </row>
    <row r="205" spans="1:23" s="3" customFormat="1" ht="12.75" customHeight="1" x14ac:dyDescent="0.25">
      <c r="A205" s="30" t="s">
        <v>321</v>
      </c>
      <c r="B205" s="39" t="s">
        <v>288</v>
      </c>
      <c r="C205" s="31">
        <v>119</v>
      </c>
      <c r="D205" s="59"/>
      <c r="E205" s="51" t="s">
        <v>289</v>
      </c>
      <c r="F205" s="28">
        <v>0</v>
      </c>
      <c r="G205" s="28" t="s">
        <v>175</v>
      </c>
      <c r="H205" s="28"/>
      <c r="I205" s="28"/>
      <c r="J205" s="28"/>
      <c r="K205" s="28"/>
      <c r="L205" s="28"/>
      <c r="M205" s="28" t="s">
        <v>175</v>
      </c>
      <c r="N205" s="28"/>
      <c r="O205" s="28" t="s">
        <v>175</v>
      </c>
      <c r="P205" s="4"/>
      <c r="Q205" s="4"/>
      <c r="R205" s="4"/>
      <c r="S205" s="4"/>
      <c r="T205" s="4"/>
      <c r="U205" s="4"/>
      <c r="V205" s="4"/>
      <c r="W205" s="4"/>
    </row>
    <row r="206" spans="1:23" s="3" customFormat="1" ht="12.75" customHeight="1" x14ac:dyDescent="0.25">
      <c r="A206" s="30" t="s">
        <v>321</v>
      </c>
      <c r="B206" s="39" t="s">
        <v>224</v>
      </c>
      <c r="C206" s="58">
        <v>119.01</v>
      </c>
      <c r="D206" s="59"/>
      <c r="E206" s="78" t="s">
        <v>225</v>
      </c>
      <c r="F206" s="28">
        <v>1</v>
      </c>
      <c r="G206" s="28" t="s">
        <v>175</v>
      </c>
      <c r="H206" s="28"/>
      <c r="I206" s="28"/>
      <c r="J206" s="28"/>
      <c r="K206" s="28"/>
      <c r="L206" s="28"/>
      <c r="M206" s="28" t="s">
        <v>175</v>
      </c>
      <c r="N206" s="28"/>
      <c r="O206" s="28" t="s">
        <v>175</v>
      </c>
      <c r="P206" s="4"/>
      <c r="Q206" s="4"/>
      <c r="R206" s="4"/>
      <c r="S206" s="4"/>
      <c r="T206" s="4"/>
      <c r="U206" s="4"/>
      <c r="V206" s="4"/>
      <c r="W206" s="4"/>
    </row>
    <row r="207" spans="1:23" s="3" customFormat="1" ht="12.75" customHeight="1" x14ac:dyDescent="0.25">
      <c r="A207" s="30"/>
      <c r="B207" s="39" t="s">
        <v>290</v>
      </c>
      <c r="C207" s="31">
        <v>120</v>
      </c>
      <c r="D207" s="59"/>
      <c r="E207" s="51" t="s">
        <v>291</v>
      </c>
      <c r="F207" s="28">
        <v>1</v>
      </c>
      <c r="G207" s="28" t="s">
        <v>175</v>
      </c>
      <c r="H207" s="28"/>
      <c r="I207" s="28"/>
      <c r="J207" s="28"/>
      <c r="K207" s="28"/>
      <c r="L207" s="28"/>
      <c r="M207" s="28" t="s">
        <v>175</v>
      </c>
      <c r="N207" s="28"/>
      <c r="O207" s="28" t="s">
        <v>175</v>
      </c>
      <c r="P207" s="4"/>
      <c r="Q207" s="4"/>
      <c r="R207" s="4"/>
      <c r="S207" s="4"/>
      <c r="T207" s="4"/>
      <c r="U207" s="4"/>
      <c r="V207" s="4"/>
      <c r="W207" s="4"/>
    </row>
    <row r="208" spans="1:23" s="3" customFormat="1" ht="12.75" customHeight="1" x14ac:dyDescent="0.25">
      <c r="A208" s="30"/>
      <c r="B208" s="39" t="s">
        <v>292</v>
      </c>
      <c r="C208" s="31">
        <v>121</v>
      </c>
      <c r="D208" s="59"/>
      <c r="E208" s="51" t="s">
        <v>293</v>
      </c>
      <c r="F208" s="28">
        <v>1</v>
      </c>
      <c r="G208" s="28" t="s">
        <v>294</v>
      </c>
      <c r="H208" s="28"/>
      <c r="I208" s="28"/>
      <c r="J208" s="28"/>
      <c r="K208" s="28"/>
      <c r="L208" s="28"/>
      <c r="M208" s="28" t="s">
        <v>294</v>
      </c>
      <c r="N208" s="28"/>
      <c r="O208" s="28" t="s">
        <v>294</v>
      </c>
      <c r="P208" s="4"/>
      <c r="Q208" s="4"/>
      <c r="R208" s="4"/>
      <c r="S208" s="4"/>
      <c r="T208" s="4"/>
      <c r="U208" s="4"/>
      <c r="V208" s="4"/>
      <c r="W208" s="4"/>
    </row>
    <row r="209" spans="1:23" s="3" customFormat="1" ht="12.75" customHeight="1" x14ac:dyDescent="0.25">
      <c r="A209" s="30"/>
      <c r="B209" s="39" t="s">
        <v>295</v>
      </c>
      <c r="C209" s="31">
        <v>122</v>
      </c>
      <c r="D209" s="59"/>
      <c r="E209" s="51" t="s">
        <v>296</v>
      </c>
      <c r="F209" s="28">
        <v>1</v>
      </c>
      <c r="G209" s="28" t="s">
        <v>294</v>
      </c>
      <c r="H209" s="28"/>
      <c r="I209" s="28"/>
      <c r="J209" s="28"/>
      <c r="K209" s="28"/>
      <c r="L209" s="28"/>
      <c r="M209" s="28" t="s">
        <v>294</v>
      </c>
      <c r="N209" s="28"/>
      <c r="O209" s="28" t="s">
        <v>294</v>
      </c>
      <c r="P209" s="4"/>
      <c r="Q209" s="4"/>
      <c r="R209" s="4"/>
      <c r="S209" s="4"/>
      <c r="T209" s="4"/>
      <c r="U209" s="4"/>
      <c r="V209" s="4"/>
      <c r="W209" s="4"/>
    </row>
    <row r="210" spans="1:23" s="3" customFormat="1" ht="12.75" customHeight="1" x14ac:dyDescent="0.25">
      <c r="A210" s="30"/>
      <c r="B210" s="39" t="s">
        <v>297</v>
      </c>
      <c r="C210" s="31">
        <v>123</v>
      </c>
      <c r="D210" s="59"/>
      <c r="E210" s="51" t="s">
        <v>298</v>
      </c>
      <c r="F210" s="28">
        <v>1</v>
      </c>
      <c r="G210" s="28" t="s">
        <v>178</v>
      </c>
      <c r="H210" s="28"/>
      <c r="I210" s="28"/>
      <c r="J210" s="28"/>
      <c r="K210" s="28"/>
      <c r="L210" s="28"/>
      <c r="M210" s="28" t="s">
        <v>178</v>
      </c>
      <c r="N210" s="28"/>
      <c r="O210" s="28" t="s">
        <v>178</v>
      </c>
      <c r="P210" s="4"/>
      <c r="Q210" s="4"/>
      <c r="R210" s="4"/>
      <c r="S210" s="4"/>
      <c r="T210" s="4"/>
      <c r="U210" s="4"/>
      <c r="V210" s="4"/>
      <c r="W210" s="4"/>
    </row>
    <row r="211" spans="1:23" s="3" customFormat="1" ht="12.75" customHeight="1" x14ac:dyDescent="0.25">
      <c r="A211" s="30"/>
      <c r="B211" s="39" t="s">
        <v>176</v>
      </c>
      <c r="C211" s="31">
        <v>124</v>
      </c>
      <c r="D211" s="59"/>
      <c r="E211" s="51" t="s">
        <v>177</v>
      </c>
      <c r="F211" s="28">
        <v>1</v>
      </c>
      <c r="G211" s="28" t="s">
        <v>178</v>
      </c>
      <c r="H211" s="28"/>
      <c r="I211" s="28"/>
      <c r="J211" s="28"/>
      <c r="K211" s="28"/>
      <c r="L211" s="28"/>
      <c r="M211" s="28" t="s">
        <v>178</v>
      </c>
      <c r="N211" s="28"/>
      <c r="O211" s="28" t="s">
        <v>178</v>
      </c>
      <c r="P211" s="4"/>
      <c r="Q211" s="4"/>
      <c r="R211" s="4"/>
      <c r="S211" s="4"/>
      <c r="T211" s="4"/>
      <c r="U211" s="4"/>
      <c r="V211" s="4"/>
      <c r="W211" s="4"/>
    </row>
    <row r="212" spans="1:23" s="3" customFormat="1" ht="12.75" customHeight="1" x14ac:dyDescent="0.25">
      <c r="A212" s="30"/>
      <c r="B212" s="39" t="s">
        <v>299</v>
      </c>
      <c r="C212" s="31">
        <v>125</v>
      </c>
      <c r="D212" s="59"/>
      <c r="E212" s="51" t="s">
        <v>300</v>
      </c>
      <c r="F212" s="28">
        <v>4</v>
      </c>
      <c r="G212" s="28" t="s">
        <v>178</v>
      </c>
      <c r="H212" s="28"/>
      <c r="I212" s="28"/>
      <c r="J212" s="28"/>
      <c r="K212" s="28"/>
      <c r="L212" s="28"/>
      <c r="M212" s="28" t="s">
        <v>178</v>
      </c>
      <c r="N212" s="28"/>
      <c r="O212" s="28" t="s">
        <v>178</v>
      </c>
      <c r="P212" s="4"/>
      <c r="Q212" s="4"/>
      <c r="R212" s="4"/>
      <c r="S212" s="4"/>
      <c r="T212" s="4"/>
      <c r="U212" s="4"/>
      <c r="V212" s="4"/>
      <c r="W212" s="4"/>
    </row>
    <row r="213" spans="1:23" s="3" customFormat="1" ht="12.75" customHeight="1" x14ac:dyDescent="0.25">
      <c r="A213" s="30"/>
      <c r="B213" s="39" t="s">
        <v>301</v>
      </c>
      <c r="C213" s="31">
        <v>126</v>
      </c>
      <c r="D213" s="59"/>
      <c r="E213" s="51" t="s">
        <v>302</v>
      </c>
      <c r="F213" s="28">
        <v>2</v>
      </c>
      <c r="G213" s="28" t="s">
        <v>178</v>
      </c>
      <c r="H213" s="28"/>
      <c r="I213" s="28"/>
      <c r="J213" s="28"/>
      <c r="K213" s="28"/>
      <c r="L213" s="28"/>
      <c r="M213" s="28" t="s">
        <v>178</v>
      </c>
      <c r="N213" s="28"/>
      <c r="O213" s="28" t="s">
        <v>178</v>
      </c>
      <c r="P213" s="4"/>
      <c r="Q213" s="4"/>
      <c r="R213" s="4"/>
      <c r="S213" s="4"/>
      <c r="T213" s="4"/>
      <c r="U213" s="4"/>
      <c r="V213" s="4"/>
      <c r="W213" s="4"/>
    </row>
    <row r="214" spans="1:23" s="3" customFormat="1" ht="12.75" customHeight="1" x14ac:dyDescent="0.25">
      <c r="A214" s="30"/>
      <c r="B214" s="39" t="s">
        <v>245</v>
      </c>
      <c r="C214" s="31">
        <v>127</v>
      </c>
      <c r="D214" s="59"/>
      <c r="E214" s="51" t="s">
        <v>246</v>
      </c>
      <c r="F214" s="28">
        <v>59</v>
      </c>
      <c r="G214" s="28" t="s">
        <v>240</v>
      </c>
      <c r="H214" s="28"/>
      <c r="I214" s="28"/>
      <c r="J214" s="28"/>
      <c r="K214" s="28"/>
      <c r="L214" s="28"/>
      <c r="M214" s="28" t="s">
        <v>240</v>
      </c>
      <c r="N214" s="28"/>
      <c r="O214" s="28" t="s">
        <v>240</v>
      </c>
      <c r="P214" s="4"/>
      <c r="Q214" s="4"/>
      <c r="R214" s="4"/>
      <c r="S214" s="4"/>
      <c r="T214" s="4"/>
      <c r="U214" s="4"/>
      <c r="V214" s="4"/>
      <c r="W214" s="4"/>
    </row>
    <row r="215" spans="1:23" s="3" customFormat="1" ht="12.75" customHeight="1" x14ac:dyDescent="0.25">
      <c r="A215" s="30"/>
      <c r="B215" s="39" t="s">
        <v>303</v>
      </c>
      <c r="C215" s="31">
        <v>128</v>
      </c>
      <c r="D215" s="59"/>
      <c r="E215" s="51" t="s">
        <v>304</v>
      </c>
      <c r="F215" s="28">
        <v>94</v>
      </c>
      <c r="G215" s="28" t="s">
        <v>251</v>
      </c>
      <c r="H215" s="28"/>
      <c r="I215" s="28"/>
      <c r="J215" s="28"/>
      <c r="K215" s="28"/>
      <c r="L215" s="28"/>
      <c r="M215" s="28" t="s">
        <v>251</v>
      </c>
      <c r="N215" s="28"/>
      <c r="O215" s="28" t="s">
        <v>251</v>
      </c>
      <c r="P215" s="4"/>
      <c r="Q215" s="4"/>
      <c r="R215" s="4"/>
      <c r="S215" s="4"/>
      <c r="T215" s="4"/>
      <c r="U215" s="4"/>
      <c r="V215" s="4"/>
      <c r="W215" s="4"/>
    </row>
    <row r="216" spans="1:23" s="3" customFormat="1" ht="12.75" customHeight="1" x14ac:dyDescent="0.25">
      <c r="A216" s="30"/>
      <c r="B216" s="39" t="s">
        <v>249</v>
      </c>
      <c r="C216" s="31">
        <v>129</v>
      </c>
      <c r="D216" s="59"/>
      <c r="E216" s="51" t="s">
        <v>250</v>
      </c>
      <c r="F216" s="28">
        <v>1</v>
      </c>
      <c r="G216" s="28" t="s">
        <v>251</v>
      </c>
      <c r="H216" s="28"/>
      <c r="I216" s="28"/>
      <c r="J216" s="28"/>
      <c r="K216" s="28"/>
      <c r="L216" s="28"/>
      <c r="M216" s="28" t="s">
        <v>251</v>
      </c>
      <c r="N216" s="28"/>
      <c r="O216" s="28" t="s">
        <v>251</v>
      </c>
      <c r="P216" s="4"/>
      <c r="Q216" s="4"/>
      <c r="R216" s="4"/>
      <c r="S216" s="4"/>
      <c r="T216" s="4"/>
      <c r="U216" s="4"/>
      <c r="V216" s="4"/>
      <c r="W216" s="4"/>
    </row>
    <row r="217" spans="1:23" s="3" customFormat="1" ht="12.75" customHeight="1" x14ac:dyDescent="0.25">
      <c r="A217" s="30"/>
      <c r="B217" s="39" t="s">
        <v>305</v>
      </c>
      <c r="C217" s="31">
        <v>130</v>
      </c>
      <c r="D217" s="59"/>
      <c r="E217" s="51" t="s">
        <v>306</v>
      </c>
      <c r="F217" s="28">
        <v>1</v>
      </c>
      <c r="G217" s="28" t="s">
        <v>251</v>
      </c>
      <c r="H217" s="28"/>
      <c r="I217" s="28"/>
      <c r="J217" s="28"/>
      <c r="K217" s="28"/>
      <c r="L217" s="28"/>
      <c r="M217" s="28" t="s">
        <v>251</v>
      </c>
      <c r="N217" s="28"/>
      <c r="O217" s="28" t="s">
        <v>251</v>
      </c>
      <c r="P217" s="4"/>
      <c r="Q217" s="4"/>
      <c r="R217" s="4"/>
      <c r="S217" s="4"/>
      <c r="T217" s="4"/>
      <c r="U217" s="4"/>
      <c r="V217" s="4"/>
      <c r="W217" s="4"/>
    </row>
    <row r="218" spans="1:23" s="3" customFormat="1" ht="12.75" customHeight="1" x14ac:dyDescent="0.25">
      <c r="A218" s="30"/>
      <c r="B218" s="39" t="s">
        <v>307</v>
      </c>
      <c r="C218" s="31">
        <v>131</v>
      </c>
      <c r="D218" s="59"/>
      <c r="E218" s="51" t="s">
        <v>308</v>
      </c>
      <c r="F218" s="28">
        <v>1</v>
      </c>
      <c r="G218" s="28" t="s">
        <v>309</v>
      </c>
      <c r="H218" s="28"/>
      <c r="I218" s="28"/>
      <c r="J218" s="28"/>
      <c r="K218" s="28"/>
      <c r="L218" s="28"/>
      <c r="M218" s="28" t="s">
        <v>309</v>
      </c>
      <c r="N218" s="28"/>
      <c r="O218" s="28" t="s">
        <v>309</v>
      </c>
      <c r="P218" s="4"/>
      <c r="Q218" s="4"/>
      <c r="R218" s="4"/>
      <c r="S218" s="4"/>
      <c r="T218" s="4"/>
      <c r="U218" s="4"/>
      <c r="V218" s="4"/>
      <c r="W218" s="4"/>
    </row>
    <row r="219" spans="1:23" s="3" customFormat="1" ht="12.75" customHeight="1" x14ac:dyDescent="0.25">
      <c r="A219" s="30"/>
      <c r="B219" s="39" t="s">
        <v>254</v>
      </c>
      <c r="C219" s="31">
        <v>132</v>
      </c>
      <c r="D219" s="59"/>
      <c r="E219" s="51" t="s">
        <v>255</v>
      </c>
      <c r="F219" s="28">
        <v>35</v>
      </c>
      <c r="G219" s="28" t="s">
        <v>256</v>
      </c>
      <c r="H219" s="28"/>
      <c r="I219" s="28"/>
      <c r="J219" s="28"/>
      <c r="K219" s="28"/>
      <c r="L219" s="28"/>
      <c r="M219" s="28" t="s">
        <v>256</v>
      </c>
      <c r="N219" s="28"/>
      <c r="O219" s="28" t="s">
        <v>256</v>
      </c>
      <c r="P219" s="4"/>
      <c r="Q219" s="4"/>
      <c r="R219" s="4"/>
      <c r="S219" s="4"/>
      <c r="T219" s="4"/>
      <c r="U219" s="4"/>
      <c r="V219" s="4"/>
      <c r="W219" s="4"/>
    </row>
    <row r="220" spans="1:23" s="3" customFormat="1" ht="12.75" customHeight="1" x14ac:dyDescent="0.25">
      <c r="A220" s="30"/>
      <c r="B220" s="39" t="s">
        <v>310</v>
      </c>
      <c r="C220" s="31">
        <v>133</v>
      </c>
      <c r="D220" s="59"/>
      <c r="E220" s="51" t="s">
        <v>311</v>
      </c>
      <c r="F220" s="28">
        <v>1</v>
      </c>
      <c r="G220" s="28" t="s">
        <v>312</v>
      </c>
      <c r="H220" s="28"/>
      <c r="I220" s="28"/>
      <c r="J220" s="28"/>
      <c r="K220" s="28"/>
      <c r="L220" s="28"/>
      <c r="M220" s="28" t="s">
        <v>312</v>
      </c>
      <c r="N220" s="28"/>
      <c r="O220" s="28" t="s">
        <v>312</v>
      </c>
      <c r="P220" s="4"/>
      <c r="Q220" s="4"/>
      <c r="R220" s="4"/>
      <c r="S220" s="4"/>
      <c r="T220" s="4"/>
      <c r="U220" s="4"/>
      <c r="V220" s="4"/>
      <c r="W220" s="4"/>
    </row>
    <row r="221" spans="1:23" s="3" customFormat="1" ht="12.75" customHeight="1" x14ac:dyDescent="0.25">
      <c r="A221" s="30"/>
      <c r="B221" s="39" t="s">
        <v>313</v>
      </c>
      <c r="C221" s="31">
        <v>134</v>
      </c>
      <c r="D221" s="59"/>
      <c r="E221" s="51" t="s">
        <v>314</v>
      </c>
      <c r="F221" s="28">
        <v>5</v>
      </c>
      <c r="G221" s="28" t="s">
        <v>312</v>
      </c>
      <c r="H221" s="28"/>
      <c r="I221" s="28"/>
      <c r="J221" s="28"/>
      <c r="K221" s="28"/>
      <c r="L221" s="28"/>
      <c r="M221" s="28" t="s">
        <v>312</v>
      </c>
      <c r="N221" s="28"/>
      <c r="O221" s="28" t="s">
        <v>312</v>
      </c>
      <c r="P221" s="4"/>
      <c r="Q221" s="4"/>
      <c r="R221" s="4"/>
      <c r="S221" s="4"/>
      <c r="T221" s="4"/>
      <c r="U221" s="4"/>
      <c r="V221" s="4"/>
      <c r="W221" s="4"/>
    </row>
    <row r="222" spans="1:23" s="3" customFormat="1" ht="12.75" customHeight="1" x14ac:dyDescent="0.25">
      <c r="A222" s="30"/>
      <c r="B222" s="39" t="s">
        <v>261</v>
      </c>
      <c r="C222" s="31">
        <v>135</v>
      </c>
      <c r="D222" s="59"/>
      <c r="E222" s="51" t="s">
        <v>315</v>
      </c>
      <c r="F222" s="28">
        <v>1</v>
      </c>
      <c r="G222" s="28" t="s">
        <v>263</v>
      </c>
      <c r="H222" s="28"/>
      <c r="I222" s="28"/>
      <c r="J222" s="28"/>
      <c r="K222" s="28"/>
      <c r="L222" s="28"/>
      <c r="M222" s="28" t="s">
        <v>263</v>
      </c>
      <c r="N222" s="28"/>
      <c r="O222" s="28" t="s">
        <v>263</v>
      </c>
      <c r="P222" s="4"/>
      <c r="Q222" s="4"/>
      <c r="R222" s="4"/>
      <c r="S222" s="4"/>
      <c r="T222" s="4"/>
      <c r="U222" s="4"/>
      <c r="V222" s="4"/>
      <c r="W222" s="4"/>
    </row>
    <row r="223" spans="1:23" s="3" customFormat="1" ht="12.75" customHeight="1" x14ac:dyDescent="0.25">
      <c r="A223" s="30"/>
      <c r="B223" s="39" t="s">
        <v>264</v>
      </c>
      <c r="C223" s="31">
        <v>136</v>
      </c>
      <c r="D223" s="59"/>
      <c r="E223" s="51" t="s">
        <v>265</v>
      </c>
      <c r="F223" s="28">
        <v>6</v>
      </c>
      <c r="G223" s="28" t="s">
        <v>266</v>
      </c>
      <c r="H223" s="28"/>
      <c r="I223" s="28"/>
      <c r="J223" s="28"/>
      <c r="K223" s="28"/>
      <c r="L223" s="28"/>
      <c r="M223" s="28" t="s">
        <v>266</v>
      </c>
      <c r="N223" s="28"/>
      <c r="O223" s="28" t="s">
        <v>266</v>
      </c>
      <c r="P223" s="4"/>
      <c r="Q223" s="4"/>
      <c r="R223" s="4"/>
      <c r="S223" s="4"/>
      <c r="T223" s="4"/>
      <c r="U223" s="4"/>
      <c r="V223" s="4"/>
      <c r="W223" s="4"/>
    </row>
    <row r="224" spans="1:23" s="3" customFormat="1" ht="12.75" customHeight="1" x14ac:dyDescent="0.25">
      <c r="A224" s="30"/>
      <c r="B224" s="39"/>
      <c r="C224" s="58"/>
      <c r="D224" s="59"/>
      <c r="E224" s="36" t="s">
        <v>51</v>
      </c>
      <c r="F224" s="37">
        <f>SUM(F188:F223)</f>
        <v>377</v>
      </c>
      <c r="G224" s="28"/>
      <c r="H224" s="37">
        <f>SUM(H188:H223)</f>
        <v>0</v>
      </c>
      <c r="I224" s="28"/>
      <c r="J224" s="37">
        <f>SUM(J188:J223)</f>
        <v>0</v>
      </c>
      <c r="K224" s="28"/>
      <c r="L224" s="37">
        <f>SUM(L188:L223)</f>
        <v>0</v>
      </c>
      <c r="M224" s="28"/>
      <c r="N224" s="37">
        <f>SUM(N188:N223)</f>
        <v>0</v>
      </c>
      <c r="O224" s="28"/>
      <c r="P224" s="37">
        <f>SUM(P188:P223)</f>
        <v>0</v>
      </c>
      <c r="Q224" s="4"/>
      <c r="R224" s="37">
        <f>SUM(R188:R223)</f>
        <v>0</v>
      </c>
      <c r="S224" s="4"/>
      <c r="T224" s="4"/>
      <c r="U224" s="4"/>
      <c r="V224" s="4"/>
      <c r="W224" s="4"/>
    </row>
    <row r="225" spans="1:48" s="3" customFormat="1" ht="12.75" customHeight="1" x14ac:dyDescent="0.25">
      <c r="A225" s="30"/>
      <c r="B225" s="39"/>
      <c r="C225" s="58"/>
      <c r="D225" s="59"/>
      <c r="E225" s="51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4"/>
      <c r="Q225" s="4"/>
      <c r="R225" s="4"/>
      <c r="S225" s="4"/>
      <c r="T225" s="4"/>
      <c r="U225" s="4"/>
      <c r="V225" s="4"/>
      <c r="W225" s="4"/>
    </row>
    <row r="226" spans="1:48" ht="12.75" customHeight="1" x14ac:dyDescent="0.25">
      <c r="A226" s="30"/>
      <c r="B226" s="39"/>
      <c r="C226" s="58"/>
      <c r="D226" s="59"/>
      <c r="E226" s="33" t="s">
        <v>24</v>
      </c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4" t="str">
        <f t="shared" si="19"/>
        <v/>
      </c>
      <c r="U226" s="4"/>
      <c r="V226" s="4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ht="12.75" customHeight="1" x14ac:dyDescent="0.25">
      <c r="A227" s="30"/>
      <c r="B227" s="39"/>
      <c r="C227" s="31"/>
      <c r="D227" s="59"/>
      <c r="E227" s="33" t="s">
        <v>58</v>
      </c>
      <c r="F227" s="28"/>
      <c r="G227" s="33"/>
      <c r="H227" s="29"/>
      <c r="I227" s="29"/>
      <c r="J227" s="29"/>
      <c r="K227" s="29"/>
      <c r="L227" s="28"/>
      <c r="M227" s="29"/>
      <c r="N227" s="28"/>
      <c r="O227" s="29"/>
      <c r="P227" s="29"/>
      <c r="Q227" s="29"/>
      <c r="R227" s="29"/>
      <c r="S227" s="29"/>
      <c r="T227" s="4" t="str">
        <f t="shared" si="19"/>
        <v/>
      </c>
      <c r="U227" s="4"/>
      <c r="V227" s="4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ht="12.75" customHeight="1" x14ac:dyDescent="0.25">
      <c r="A228" s="30"/>
      <c r="B228" s="39"/>
      <c r="C228" s="31">
        <v>137</v>
      </c>
      <c r="D228" s="59"/>
      <c r="E228" s="33" t="s">
        <v>59</v>
      </c>
      <c r="F228" s="28">
        <v>128</v>
      </c>
      <c r="G228" s="34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4" t="str">
        <f t="shared" si="19"/>
        <v/>
      </c>
      <c r="U228" s="4"/>
      <c r="V228" s="4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ht="12.75" customHeight="1" x14ac:dyDescent="0.25">
      <c r="A229" s="30"/>
      <c r="B229" s="39"/>
      <c r="C229" s="31"/>
      <c r="D229" s="59"/>
      <c r="E229" s="33" t="s">
        <v>60</v>
      </c>
      <c r="F229" s="28"/>
      <c r="G229" s="34">
        <v>215263.48277859282</v>
      </c>
      <c r="H229" s="28"/>
      <c r="I229" s="28"/>
      <c r="J229" s="28"/>
      <c r="K229" s="28"/>
      <c r="L229" s="28"/>
      <c r="M229" s="28">
        <f t="shared" ref="M229:M236" si="20">G229*(1+$T$8)</f>
        <v>219138.2254686075</v>
      </c>
      <c r="N229" s="28"/>
      <c r="O229" s="28">
        <f t="shared" ref="O229:O236" si="21">M229*(1+$T$8)</f>
        <v>223082.71352704245</v>
      </c>
      <c r="P229" s="28"/>
      <c r="Q229" s="28"/>
      <c r="R229" s="28"/>
      <c r="S229" s="28"/>
      <c r="T229" s="4" t="str">
        <f t="shared" si="19"/>
        <v/>
      </c>
      <c r="U229" s="4"/>
      <c r="V229" s="4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ht="12.75" customHeight="1" x14ac:dyDescent="0.25">
      <c r="A230" s="30"/>
      <c r="B230" s="39"/>
      <c r="C230" s="31"/>
      <c r="D230" s="59"/>
      <c r="E230" s="33" t="s">
        <v>61</v>
      </c>
      <c r="F230" s="28"/>
      <c r="G230" s="34">
        <v>199420.01959074495</v>
      </c>
      <c r="H230" s="28"/>
      <c r="I230" s="28"/>
      <c r="J230" s="28"/>
      <c r="K230" s="28"/>
      <c r="L230" s="28"/>
      <c r="M230" s="28">
        <f t="shared" si="20"/>
        <v>203009.57994337837</v>
      </c>
      <c r="N230" s="28"/>
      <c r="O230" s="28">
        <f t="shared" si="21"/>
        <v>206663.75238235918</v>
      </c>
      <c r="P230" s="28"/>
      <c r="Q230" s="28"/>
      <c r="R230" s="28"/>
      <c r="S230" s="28"/>
      <c r="T230" s="4" t="str">
        <f t="shared" si="19"/>
        <v/>
      </c>
      <c r="U230" s="4"/>
      <c r="V230" s="4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ht="12.75" customHeight="1" x14ac:dyDescent="0.25">
      <c r="A231" s="30"/>
      <c r="B231" s="39"/>
      <c r="C231" s="31"/>
      <c r="D231" s="59"/>
      <c r="E231" s="33" t="s">
        <v>62</v>
      </c>
      <c r="F231" s="28"/>
      <c r="G231" s="34">
        <v>184197.84314579447</v>
      </c>
      <c r="H231" s="28"/>
      <c r="I231" s="28"/>
      <c r="J231" s="28"/>
      <c r="K231" s="28"/>
      <c r="L231" s="28"/>
      <c r="M231" s="28">
        <f t="shared" si="20"/>
        <v>187513.40432241876</v>
      </c>
      <c r="N231" s="28"/>
      <c r="O231" s="28">
        <f t="shared" si="21"/>
        <v>190888.64560022231</v>
      </c>
      <c r="P231" s="28"/>
      <c r="Q231" s="28"/>
      <c r="R231" s="28"/>
      <c r="S231" s="28"/>
      <c r="T231" s="4" t="str">
        <f t="shared" si="19"/>
        <v/>
      </c>
      <c r="U231" s="4"/>
      <c r="V231" s="4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ht="12.75" customHeight="1" x14ac:dyDescent="0.25">
      <c r="A232" s="30"/>
      <c r="B232" s="39"/>
      <c r="C232" s="31"/>
      <c r="D232" s="59"/>
      <c r="E232" s="33" t="s">
        <v>67</v>
      </c>
      <c r="F232" s="28"/>
      <c r="G232" s="34">
        <v>157129.53897201494</v>
      </c>
      <c r="H232" s="28"/>
      <c r="I232" s="28"/>
      <c r="J232" s="28"/>
      <c r="K232" s="28"/>
      <c r="L232" s="28"/>
      <c r="M232" s="28">
        <f t="shared" si="20"/>
        <v>159957.87067351121</v>
      </c>
      <c r="N232" s="28"/>
      <c r="O232" s="28">
        <f t="shared" si="21"/>
        <v>162837.11234563441</v>
      </c>
      <c r="P232" s="28"/>
      <c r="Q232" s="28"/>
      <c r="R232" s="28"/>
      <c r="S232" s="28"/>
      <c r="T232" s="4" t="str">
        <f t="shared" si="19"/>
        <v/>
      </c>
      <c r="U232" s="4"/>
      <c r="V232" s="4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ht="12.75" customHeight="1" x14ac:dyDescent="0.25">
      <c r="A233" s="30"/>
      <c r="B233" s="39"/>
      <c r="C233" s="31"/>
      <c r="D233" s="59"/>
      <c r="E233" s="33" t="s">
        <v>68</v>
      </c>
      <c r="F233" s="28"/>
      <c r="G233" s="34">
        <v>148671.18235068279</v>
      </c>
      <c r="H233" s="28"/>
      <c r="I233" s="28"/>
      <c r="J233" s="28"/>
      <c r="K233" s="28"/>
      <c r="L233" s="28"/>
      <c r="M233" s="28">
        <f t="shared" si="20"/>
        <v>151347.26363299508</v>
      </c>
      <c r="N233" s="28"/>
      <c r="O233" s="28">
        <f t="shared" si="21"/>
        <v>154071.51437838899</v>
      </c>
      <c r="P233" s="28"/>
      <c r="Q233" s="28"/>
      <c r="R233" s="28"/>
      <c r="S233" s="28"/>
      <c r="T233" s="4" t="str">
        <f t="shared" si="19"/>
        <v/>
      </c>
      <c r="U233" s="4"/>
      <c r="V233" s="4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ht="12.75" customHeight="1" x14ac:dyDescent="0.25">
      <c r="A234" s="30"/>
      <c r="B234" s="39"/>
      <c r="C234" s="31"/>
      <c r="D234" s="59"/>
      <c r="E234" s="33" t="s">
        <v>63</v>
      </c>
      <c r="F234" s="28"/>
      <c r="G234" s="34">
        <v>105958.69564243763</v>
      </c>
      <c r="H234" s="28"/>
      <c r="I234" s="28"/>
      <c r="J234" s="28"/>
      <c r="K234" s="28"/>
      <c r="L234" s="28"/>
      <c r="M234" s="28">
        <f t="shared" si="20"/>
        <v>107865.9521640015</v>
      </c>
      <c r="N234" s="28"/>
      <c r="O234" s="28">
        <f t="shared" si="21"/>
        <v>109807.53930295353</v>
      </c>
      <c r="P234" s="28"/>
      <c r="Q234" s="28"/>
      <c r="R234" s="28"/>
      <c r="S234" s="28"/>
      <c r="T234" s="4" t="str">
        <f t="shared" si="19"/>
        <v/>
      </c>
      <c r="U234" s="4"/>
      <c r="V234" s="4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ht="12.75" customHeight="1" x14ac:dyDescent="0.25">
      <c r="A235" s="30"/>
      <c r="B235" s="39"/>
      <c r="C235" s="31">
        <v>138</v>
      </c>
      <c r="D235" s="59"/>
      <c r="E235" s="33" t="s">
        <v>77</v>
      </c>
      <c r="F235" s="28">
        <v>50</v>
      </c>
      <c r="G235" s="34">
        <v>125477.77977044553</v>
      </c>
      <c r="H235" s="28"/>
      <c r="I235" s="28"/>
      <c r="J235" s="28"/>
      <c r="K235" s="28"/>
      <c r="L235" s="28"/>
      <c r="M235" s="28">
        <f t="shared" si="20"/>
        <v>127736.37980631355</v>
      </c>
      <c r="N235" s="28"/>
      <c r="O235" s="28">
        <f t="shared" si="21"/>
        <v>130035.63464282719</v>
      </c>
      <c r="P235" s="28"/>
      <c r="Q235" s="28"/>
      <c r="R235" s="28"/>
      <c r="S235" s="28"/>
      <c r="T235" s="4" t="str">
        <f t="shared" si="19"/>
        <v/>
      </c>
      <c r="U235" s="4"/>
      <c r="V235" s="4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ht="12.75" customHeight="1" x14ac:dyDescent="0.25">
      <c r="A236" s="30"/>
      <c r="B236" s="39"/>
      <c r="C236" s="31">
        <v>139</v>
      </c>
      <c r="D236" s="59"/>
      <c r="E236" s="33" t="s">
        <v>81</v>
      </c>
      <c r="F236" s="28">
        <v>40</v>
      </c>
      <c r="G236" s="34">
        <v>83477.753960239803</v>
      </c>
      <c r="H236" s="28"/>
      <c r="I236" s="28"/>
      <c r="J236" s="28"/>
      <c r="K236" s="28"/>
      <c r="L236" s="28"/>
      <c r="M236" s="28">
        <f t="shared" si="20"/>
        <v>84980.353531524117</v>
      </c>
      <c r="N236" s="28"/>
      <c r="O236" s="28">
        <f t="shared" si="21"/>
        <v>86509.999895091547</v>
      </c>
      <c r="P236" s="28"/>
      <c r="Q236" s="28"/>
      <c r="R236" s="28"/>
      <c r="S236" s="28"/>
      <c r="T236" s="4" t="str">
        <f t="shared" si="19"/>
        <v/>
      </c>
      <c r="U236" s="4"/>
      <c r="V236" s="4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ht="12.75" customHeight="1" x14ac:dyDescent="0.25">
      <c r="A237" s="30"/>
      <c r="B237" s="39"/>
      <c r="C237" s="31"/>
      <c r="D237" s="59"/>
      <c r="E237" s="36" t="s">
        <v>51</v>
      </c>
      <c r="F237" s="37">
        <f>SUM(F228:F236)</f>
        <v>218</v>
      </c>
      <c r="G237" s="28"/>
      <c r="H237" s="37">
        <f>SUM(H228:H236)</f>
        <v>0</v>
      </c>
      <c r="I237" s="28"/>
      <c r="J237" s="37">
        <f>SUM(J228:J236)</f>
        <v>0</v>
      </c>
      <c r="K237" s="28"/>
      <c r="L237" s="37">
        <f>SUM(L228:L236)</f>
        <v>0</v>
      </c>
      <c r="M237" s="28"/>
      <c r="N237" s="37">
        <f>SUM(N228:N236)</f>
        <v>0</v>
      </c>
      <c r="O237" s="28"/>
      <c r="P237" s="37">
        <f>SUM(P228:P236)</f>
        <v>0</v>
      </c>
      <c r="Q237" s="28"/>
      <c r="R237" s="37">
        <f>SUM(R228:R236)</f>
        <v>0</v>
      </c>
      <c r="S237" s="28"/>
      <c r="T237" s="4"/>
      <c r="U237" s="4"/>
      <c r="V237" s="4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ht="12.75" customHeight="1" x14ac:dyDescent="0.25">
      <c r="A238" s="30"/>
      <c r="B238" s="39"/>
      <c r="C238" s="31"/>
      <c r="D238" s="59"/>
      <c r="E238" s="33"/>
      <c r="F238" s="28"/>
      <c r="G238" s="28"/>
      <c r="H238" s="28"/>
      <c r="I238" s="28"/>
      <c r="J238" s="28"/>
      <c r="K238" s="28"/>
      <c r="L238" s="35"/>
      <c r="M238" s="28"/>
      <c r="N238" s="35"/>
      <c r="O238" s="28"/>
      <c r="P238" s="28"/>
      <c r="Q238" s="28"/>
      <c r="R238" s="28"/>
      <c r="S238" s="28"/>
      <c r="T238" s="4" t="str">
        <f>IF(R238="","",IF(R238=0,"DELETE",""))</f>
        <v/>
      </c>
      <c r="U238" s="4"/>
      <c r="V238" s="4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ht="12.75" customHeight="1" x14ac:dyDescent="0.25">
      <c r="A239" s="30"/>
      <c r="B239" s="39"/>
      <c r="C239" s="31"/>
      <c r="D239" s="59"/>
      <c r="E239" s="33" t="s">
        <v>146</v>
      </c>
      <c r="F239" s="37">
        <f>F237+F224+F184</f>
        <v>955</v>
      </c>
      <c r="G239" s="28"/>
      <c r="H239" s="37">
        <f>H237+H224+H184</f>
        <v>0</v>
      </c>
      <c r="I239" s="28"/>
      <c r="J239" s="37">
        <f>J237+J224+J184</f>
        <v>0</v>
      </c>
      <c r="K239" s="28"/>
      <c r="L239" s="37">
        <f>L237+L224+L184</f>
        <v>0</v>
      </c>
      <c r="M239" s="28"/>
      <c r="N239" s="37">
        <f>N237+N224+N184</f>
        <v>0</v>
      </c>
      <c r="O239" s="28"/>
      <c r="P239" s="37">
        <f>P237+P224+P184</f>
        <v>0</v>
      </c>
      <c r="Q239" s="28"/>
      <c r="R239" s="37">
        <f>R237+R224+R184</f>
        <v>0</v>
      </c>
      <c r="S239" s="28"/>
      <c r="T239" s="4"/>
      <c r="U239" s="4"/>
      <c r="V239" s="4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ht="12.75" customHeight="1" x14ac:dyDescent="0.25">
      <c r="A240" s="30"/>
      <c r="B240" s="39"/>
      <c r="C240" s="31"/>
      <c r="D240" s="59"/>
      <c r="E240" s="33"/>
      <c r="F240" s="29"/>
      <c r="G240" s="33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" t="str">
        <f t="shared" ref="T240:T247" si="22">IF(R240="","",IF(R240=0,"DELETE",""))</f>
        <v/>
      </c>
      <c r="U240" s="4"/>
      <c r="V240" s="4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ht="12.75" customHeight="1" x14ac:dyDescent="0.25">
      <c r="A241" s="30"/>
      <c r="B241" s="39"/>
      <c r="C241" s="4"/>
      <c r="D241" s="59"/>
      <c r="E241" s="32" t="s">
        <v>95</v>
      </c>
      <c r="F241" s="28"/>
      <c r="G241" s="33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4" t="str">
        <f t="shared" si="22"/>
        <v/>
      </c>
      <c r="U241" s="4"/>
      <c r="V241" s="4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ht="12.75" customHeight="1" x14ac:dyDescent="0.25">
      <c r="A242" s="30"/>
      <c r="B242" s="39"/>
      <c r="C242" s="4"/>
      <c r="D242" s="59"/>
      <c r="E242" s="32"/>
      <c r="F242" s="28"/>
      <c r="G242" s="33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4" t="str">
        <f t="shared" si="22"/>
        <v/>
      </c>
      <c r="U242" s="4"/>
      <c r="V242" s="4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ht="12.75" customHeight="1" x14ac:dyDescent="0.25">
      <c r="A243" s="30"/>
      <c r="B243" s="39"/>
      <c r="C243" s="4"/>
      <c r="D243" s="59"/>
      <c r="E243" s="33" t="s">
        <v>24</v>
      </c>
      <c r="F243" s="28"/>
      <c r="G243" s="33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4" t="str">
        <f t="shared" si="22"/>
        <v/>
      </c>
      <c r="U243" s="4"/>
      <c r="V243" s="4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ht="12.75" customHeight="1" x14ac:dyDescent="0.25">
      <c r="A244" s="30"/>
      <c r="B244" s="39"/>
      <c r="C244" s="4"/>
      <c r="D244" s="59"/>
      <c r="E244" s="33" t="s">
        <v>25</v>
      </c>
      <c r="F244" s="28"/>
      <c r="G244" s="33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4" t="str">
        <f t="shared" si="22"/>
        <v/>
      </c>
      <c r="U244" s="4"/>
      <c r="V244" s="4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12.75" customHeight="1" x14ac:dyDescent="0.25">
      <c r="A245" s="30"/>
      <c r="B245" s="39"/>
      <c r="C245" s="31">
        <v>140</v>
      </c>
      <c r="D245" s="59"/>
      <c r="E245" s="33" t="s">
        <v>96</v>
      </c>
      <c r="F245" s="29">
        <v>1</v>
      </c>
      <c r="G245" s="34">
        <v>172534.0637272498</v>
      </c>
      <c r="H245" s="29"/>
      <c r="I245" s="28"/>
      <c r="J245" s="29"/>
      <c r="K245" s="28"/>
      <c r="L245" s="29"/>
      <c r="M245" s="28">
        <f>G245*(1+$T$8)</f>
        <v>175639.67687434031</v>
      </c>
      <c r="N245" s="29"/>
      <c r="O245" s="28">
        <f t="shared" ref="O245:O247" si="23">M245*(1+$T$8)</f>
        <v>178801.19105807843</v>
      </c>
      <c r="P245" s="28"/>
      <c r="Q245" s="28"/>
      <c r="R245" s="28"/>
      <c r="S245" s="28"/>
      <c r="T245" s="4" t="str">
        <f t="shared" si="22"/>
        <v/>
      </c>
      <c r="U245" s="4"/>
      <c r="V245" s="4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ht="12.75" customHeight="1" x14ac:dyDescent="0.25">
      <c r="A246" s="30"/>
      <c r="B246" s="39"/>
      <c r="C246" s="31">
        <v>141</v>
      </c>
      <c r="D246" s="59"/>
      <c r="E246" s="33" t="s">
        <v>97</v>
      </c>
      <c r="F246" s="29">
        <v>1</v>
      </c>
      <c r="G246" s="34">
        <v>149573.80648659024</v>
      </c>
      <c r="H246" s="29"/>
      <c r="I246" s="28"/>
      <c r="J246" s="29"/>
      <c r="K246" s="28"/>
      <c r="L246" s="29"/>
      <c r="M246" s="28">
        <f>G246*(1+$T$8)</f>
        <v>152266.13500334887</v>
      </c>
      <c r="N246" s="29"/>
      <c r="O246" s="28">
        <f t="shared" si="23"/>
        <v>155006.92543340914</v>
      </c>
      <c r="P246" s="28"/>
      <c r="Q246" s="28"/>
      <c r="R246" s="28"/>
      <c r="S246" s="28"/>
      <c r="T246" s="4" t="str">
        <f t="shared" si="22"/>
        <v/>
      </c>
      <c r="U246" s="4"/>
      <c r="V246" s="4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ht="12.75" customHeight="1" x14ac:dyDescent="0.25">
      <c r="A247" s="30"/>
      <c r="B247" s="39"/>
      <c r="C247" s="31">
        <v>142</v>
      </c>
      <c r="D247" s="59"/>
      <c r="E247" s="33" t="s">
        <v>98</v>
      </c>
      <c r="F247" s="29">
        <v>1</v>
      </c>
      <c r="G247" s="34">
        <v>130427.23390673469</v>
      </c>
      <c r="H247" s="29"/>
      <c r="I247" s="28"/>
      <c r="J247" s="29"/>
      <c r="K247" s="28"/>
      <c r="L247" s="52"/>
      <c r="M247" s="28">
        <f>G247*(1+$T$8)</f>
        <v>132774.92411705593</v>
      </c>
      <c r="N247" s="52"/>
      <c r="O247" s="28">
        <f t="shared" si="23"/>
        <v>135164.87275116294</v>
      </c>
      <c r="P247" s="28"/>
      <c r="Q247" s="28"/>
      <c r="R247" s="28"/>
      <c r="S247" s="28"/>
      <c r="T247" s="4" t="str">
        <f t="shared" si="22"/>
        <v/>
      </c>
      <c r="U247" s="4"/>
      <c r="V247" s="4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ht="12.75" customHeight="1" x14ac:dyDescent="0.25">
      <c r="A248" s="30"/>
      <c r="B248" s="39"/>
      <c r="C248" s="31"/>
      <c r="D248" s="59"/>
      <c r="E248" s="36" t="s">
        <v>51</v>
      </c>
      <c r="F248" s="37">
        <f>SUM(F245:F247)</f>
        <v>3</v>
      </c>
      <c r="G248" s="33"/>
      <c r="H248" s="37">
        <f>SUM(H245:H247)</f>
        <v>0</v>
      </c>
      <c r="I248" s="29"/>
      <c r="J248" s="37">
        <f>SUM(J245:J247)</f>
        <v>0</v>
      </c>
      <c r="K248" s="29"/>
      <c r="L248" s="29">
        <f>SUM(L245:L247)</f>
        <v>0</v>
      </c>
      <c r="M248" s="29"/>
      <c r="N248" s="29">
        <f>SUM(N245:N247)</f>
        <v>0</v>
      </c>
      <c r="O248" s="29"/>
      <c r="P248" s="37">
        <f>SUM(P245:P247)</f>
        <v>0</v>
      </c>
      <c r="Q248" s="29"/>
      <c r="R248" s="37">
        <f>SUM(R245:R247)</f>
        <v>0</v>
      </c>
      <c r="S248" s="29"/>
      <c r="T248" s="4"/>
      <c r="U248" s="4"/>
      <c r="V248" s="4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ht="12.75" customHeight="1" x14ac:dyDescent="0.25">
      <c r="A249" s="30"/>
      <c r="B249" s="39"/>
      <c r="C249" s="33"/>
      <c r="D249" s="59"/>
      <c r="E249" s="38"/>
      <c r="F249" s="53"/>
      <c r="G249" s="33"/>
      <c r="H249" s="39"/>
      <c r="I249" s="29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" t="str">
        <f t="shared" ref="T249:T266" si="24">IF(R249="","",IF(R249=0,"DELETE",""))</f>
        <v/>
      </c>
      <c r="U249" s="4"/>
      <c r="V249" s="4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s="3" customFormat="1" ht="12.75" customHeight="1" x14ac:dyDescent="0.25">
      <c r="A250" s="30"/>
      <c r="B250" s="39"/>
      <c r="C250" s="33"/>
      <c r="D250" s="59"/>
      <c r="E250" s="38" t="s">
        <v>24</v>
      </c>
      <c r="F250" s="53"/>
      <c r="G250" s="33"/>
      <c r="H250" s="39"/>
      <c r="I250" s="29"/>
      <c r="J250" s="40"/>
      <c r="K250" s="40"/>
      <c r="L250" s="40"/>
      <c r="M250" s="40"/>
      <c r="N250" s="40"/>
      <c r="O250" s="40"/>
      <c r="P250" s="4"/>
      <c r="Q250" s="4"/>
      <c r="R250" s="4"/>
      <c r="S250" s="4"/>
      <c r="T250" s="4"/>
      <c r="U250" s="4"/>
      <c r="V250" s="4"/>
      <c r="W250" s="4"/>
    </row>
    <row r="251" spans="1:48" s="3" customFormat="1" ht="12.75" customHeight="1" x14ac:dyDescent="0.25">
      <c r="A251" s="30"/>
      <c r="B251" s="39"/>
      <c r="C251" s="33"/>
      <c r="D251" s="59"/>
      <c r="E251" s="38" t="s">
        <v>164</v>
      </c>
      <c r="F251" s="53"/>
      <c r="G251" s="33"/>
      <c r="H251" s="39"/>
      <c r="I251" s="29"/>
      <c r="J251" s="40"/>
      <c r="K251" s="40"/>
      <c r="L251" s="40"/>
      <c r="M251" s="40"/>
      <c r="N251" s="40"/>
      <c r="O251" s="40"/>
      <c r="P251" s="4"/>
      <c r="Q251" s="4"/>
      <c r="R251" s="4"/>
      <c r="S251" s="4"/>
      <c r="T251" s="4"/>
      <c r="U251" s="4"/>
      <c r="V251" s="4"/>
      <c r="W251" s="4"/>
    </row>
    <row r="252" spans="1:48" s="3" customFormat="1" ht="12.75" customHeight="1" x14ac:dyDescent="0.25">
      <c r="A252" s="30"/>
      <c r="B252" s="39" t="s">
        <v>284</v>
      </c>
      <c r="C252" s="31">
        <v>143</v>
      </c>
      <c r="D252" s="59"/>
      <c r="E252" s="38" t="s">
        <v>285</v>
      </c>
      <c r="F252" s="53">
        <v>1</v>
      </c>
      <c r="G252" s="40" t="s">
        <v>211</v>
      </c>
      <c r="H252" s="39"/>
      <c r="I252" s="29"/>
      <c r="J252" s="40"/>
      <c r="K252" s="40"/>
      <c r="L252" s="40"/>
      <c r="M252" s="40" t="s">
        <v>211</v>
      </c>
      <c r="N252" s="40"/>
      <c r="O252" s="40" t="s">
        <v>211</v>
      </c>
      <c r="P252" s="4"/>
      <c r="Q252" s="4"/>
      <c r="R252" s="4"/>
      <c r="S252" s="4"/>
      <c r="T252" s="4"/>
      <c r="U252" s="4"/>
      <c r="V252" s="4"/>
      <c r="W252" s="4"/>
    </row>
    <row r="253" spans="1:48" s="3" customFormat="1" ht="12.75" customHeight="1" x14ac:dyDescent="0.25">
      <c r="A253" s="30"/>
      <c r="B253" s="39" t="s">
        <v>173</v>
      </c>
      <c r="C253" s="31">
        <v>144</v>
      </c>
      <c r="D253" s="59"/>
      <c r="E253" s="38" t="s">
        <v>174</v>
      </c>
      <c r="F253" s="53">
        <v>1</v>
      </c>
      <c r="G253" s="40" t="s">
        <v>175</v>
      </c>
      <c r="H253" s="39"/>
      <c r="I253" s="29"/>
      <c r="J253" s="40"/>
      <c r="K253" s="40"/>
      <c r="L253" s="40"/>
      <c r="M253" s="40" t="s">
        <v>175</v>
      </c>
      <c r="N253" s="40"/>
      <c r="O253" s="40" t="s">
        <v>175</v>
      </c>
      <c r="P253" s="4"/>
      <c r="Q253" s="4"/>
      <c r="R253" s="4"/>
      <c r="S253" s="4"/>
      <c r="T253" s="4"/>
      <c r="U253" s="4"/>
      <c r="V253" s="4"/>
      <c r="W253" s="4"/>
    </row>
    <row r="254" spans="1:48" s="3" customFormat="1" ht="12.75" customHeight="1" x14ac:dyDescent="0.25">
      <c r="A254" s="30"/>
      <c r="B254" s="39" t="s">
        <v>245</v>
      </c>
      <c r="C254" s="31">
        <v>145</v>
      </c>
      <c r="D254" s="59"/>
      <c r="E254" s="38" t="s">
        <v>316</v>
      </c>
      <c r="F254" s="53">
        <v>1</v>
      </c>
      <c r="G254" s="40" t="s">
        <v>240</v>
      </c>
      <c r="H254" s="39"/>
      <c r="I254" s="29"/>
      <c r="J254" s="40"/>
      <c r="K254" s="40"/>
      <c r="L254" s="40"/>
      <c r="M254" s="40" t="s">
        <v>240</v>
      </c>
      <c r="N254" s="40"/>
      <c r="O254" s="40" t="s">
        <v>240</v>
      </c>
      <c r="P254" s="4"/>
      <c r="Q254" s="4"/>
      <c r="R254" s="4"/>
      <c r="S254" s="4"/>
      <c r="T254" s="4"/>
      <c r="U254" s="4"/>
      <c r="V254" s="4"/>
      <c r="W254" s="4"/>
    </row>
    <row r="255" spans="1:48" s="3" customFormat="1" ht="12.75" customHeight="1" x14ac:dyDescent="0.25">
      <c r="A255" s="30"/>
      <c r="B255" s="39" t="s">
        <v>254</v>
      </c>
      <c r="C255" s="31">
        <v>146</v>
      </c>
      <c r="D255" s="59"/>
      <c r="E255" s="38" t="s">
        <v>255</v>
      </c>
      <c r="F255" s="53">
        <v>2</v>
      </c>
      <c r="G255" s="40" t="s">
        <v>256</v>
      </c>
      <c r="H255" s="39"/>
      <c r="I255" s="29"/>
      <c r="J255" s="40"/>
      <c r="K255" s="40"/>
      <c r="L255" s="40"/>
      <c r="M255" s="40" t="s">
        <v>256</v>
      </c>
      <c r="N255" s="40"/>
      <c r="O255" s="40" t="s">
        <v>256</v>
      </c>
      <c r="P255" s="4"/>
      <c r="Q255" s="4"/>
      <c r="R255" s="4"/>
      <c r="S255" s="4"/>
      <c r="T255" s="4"/>
      <c r="U255" s="4"/>
      <c r="V255" s="4"/>
      <c r="W255" s="4"/>
    </row>
    <row r="256" spans="1:48" s="3" customFormat="1" ht="12.75" customHeight="1" x14ac:dyDescent="0.25">
      <c r="A256" s="30"/>
      <c r="B256" s="39" t="s">
        <v>264</v>
      </c>
      <c r="C256" s="31">
        <v>147</v>
      </c>
      <c r="D256" s="59"/>
      <c r="E256" s="38" t="s">
        <v>265</v>
      </c>
      <c r="F256" s="53">
        <v>1</v>
      </c>
      <c r="G256" s="40" t="s">
        <v>266</v>
      </c>
      <c r="H256" s="39"/>
      <c r="I256" s="29"/>
      <c r="J256" s="40"/>
      <c r="K256" s="40"/>
      <c r="L256" s="40"/>
      <c r="M256" s="40" t="s">
        <v>266</v>
      </c>
      <c r="N256" s="40"/>
      <c r="O256" s="40" t="s">
        <v>266</v>
      </c>
      <c r="P256" s="4"/>
      <c r="Q256" s="4"/>
      <c r="R256" s="4"/>
      <c r="S256" s="4"/>
      <c r="T256" s="4"/>
      <c r="U256" s="4"/>
      <c r="V256" s="4"/>
      <c r="W256" s="4"/>
    </row>
    <row r="257" spans="1:48" s="3" customFormat="1" ht="12.75" customHeight="1" x14ac:dyDescent="0.25">
      <c r="A257" s="30"/>
      <c r="B257" s="39"/>
      <c r="C257" s="33"/>
      <c r="D257" s="59"/>
      <c r="E257" s="36" t="s">
        <v>51</v>
      </c>
      <c r="F257" s="77">
        <f>SUM(F252:F256)</f>
        <v>6</v>
      </c>
      <c r="G257" s="40"/>
      <c r="H257" s="77">
        <f>SUM(H252:H256)</f>
        <v>0</v>
      </c>
      <c r="I257" s="29"/>
      <c r="J257" s="77">
        <f>SUM(J252:J256)</f>
        <v>0</v>
      </c>
      <c r="K257" s="40"/>
      <c r="L257" s="77">
        <f>SUM(L252:L256)</f>
        <v>0</v>
      </c>
      <c r="M257" s="40"/>
      <c r="N257" s="77">
        <f>SUM(N252:N256)</f>
        <v>0</v>
      </c>
      <c r="O257" s="40"/>
      <c r="P257" s="77">
        <f>SUM(P252:P256)</f>
        <v>0</v>
      </c>
      <c r="Q257" s="4"/>
      <c r="R257" s="77">
        <f>SUM(R252:R256)</f>
        <v>0</v>
      </c>
      <c r="S257" s="4"/>
      <c r="T257" s="4"/>
      <c r="U257" s="4"/>
      <c r="V257" s="4"/>
      <c r="W257" s="4"/>
    </row>
    <row r="258" spans="1:48" s="3" customFormat="1" ht="12.75" customHeight="1" x14ac:dyDescent="0.25">
      <c r="A258" s="30"/>
      <c r="B258" s="39"/>
      <c r="C258" s="33"/>
      <c r="D258" s="59"/>
      <c r="E258" s="38"/>
      <c r="F258" s="53"/>
      <c r="G258" s="33"/>
      <c r="H258" s="39"/>
      <c r="I258" s="29"/>
      <c r="J258" s="40"/>
      <c r="K258" s="40"/>
      <c r="L258" s="40"/>
      <c r="M258" s="40"/>
      <c r="N258" s="40"/>
      <c r="O258" s="40"/>
      <c r="P258" s="4"/>
      <c r="Q258" s="4"/>
      <c r="R258" s="4"/>
      <c r="S258" s="4"/>
      <c r="T258" s="4"/>
      <c r="U258" s="4"/>
      <c r="V258" s="4"/>
      <c r="W258" s="4"/>
    </row>
    <row r="259" spans="1:48" ht="12.75" customHeight="1" x14ac:dyDescent="0.25">
      <c r="A259" s="30"/>
      <c r="B259" s="39"/>
      <c r="C259" s="33"/>
      <c r="D259" s="59"/>
      <c r="E259" s="33" t="s">
        <v>24</v>
      </c>
      <c r="F259" s="28"/>
      <c r="G259" s="33"/>
      <c r="H259" s="39"/>
      <c r="I259" s="28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4" t="str">
        <f t="shared" si="24"/>
        <v/>
      </c>
      <c r="U259" s="4"/>
      <c r="V259" s="4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ht="12.75" customHeight="1" x14ac:dyDescent="0.25">
      <c r="A260" s="30"/>
      <c r="B260" s="39"/>
      <c r="C260" s="33"/>
      <c r="D260" s="59"/>
      <c r="E260" s="33" t="s">
        <v>58</v>
      </c>
      <c r="F260" s="28"/>
      <c r="G260" s="33"/>
      <c r="H260" s="29"/>
      <c r="I260" s="28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4" t="str">
        <f t="shared" si="24"/>
        <v/>
      </c>
      <c r="U260" s="4"/>
      <c r="V260" s="4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ht="12.75" customHeight="1" x14ac:dyDescent="0.25">
      <c r="A261" s="30"/>
      <c r="B261" s="39"/>
      <c r="C261" s="31">
        <v>148</v>
      </c>
      <c r="D261" s="59"/>
      <c r="E261" s="33" t="s">
        <v>99</v>
      </c>
      <c r="F261" s="28">
        <v>9</v>
      </c>
      <c r="G261" s="34">
        <v>148998.10682126399</v>
      </c>
      <c r="H261" s="28"/>
      <c r="I261" s="28"/>
      <c r="J261" s="28"/>
      <c r="K261" s="28"/>
      <c r="L261" s="28"/>
      <c r="M261" s="28">
        <f t="shared" ref="M261:M266" si="25">G261*(1+$T$8)</f>
        <v>151680.07274404675</v>
      </c>
      <c r="N261" s="28"/>
      <c r="O261" s="28">
        <f t="shared" ref="O261:O266" si="26">M261*(1+$T$8)</f>
        <v>154410.31405343959</v>
      </c>
      <c r="P261" s="28"/>
      <c r="Q261" s="28"/>
      <c r="R261" s="28"/>
      <c r="S261" s="28"/>
      <c r="T261" s="4" t="str">
        <f t="shared" si="24"/>
        <v/>
      </c>
      <c r="U261" s="4"/>
      <c r="V261" s="4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ht="12.75" customHeight="1" x14ac:dyDescent="0.25">
      <c r="A262" s="30"/>
      <c r="B262" s="39"/>
      <c r="C262" s="31">
        <v>149</v>
      </c>
      <c r="D262" s="59"/>
      <c r="E262" s="33" t="s">
        <v>100</v>
      </c>
      <c r="F262" s="28">
        <v>9</v>
      </c>
      <c r="G262" s="34">
        <v>128672.78266421321</v>
      </c>
      <c r="H262" s="28"/>
      <c r="I262" s="28"/>
      <c r="J262" s="28"/>
      <c r="K262" s="28"/>
      <c r="L262" s="28"/>
      <c r="M262" s="28">
        <f t="shared" si="25"/>
        <v>130988.89275216905</v>
      </c>
      <c r="N262" s="28"/>
      <c r="O262" s="28">
        <f t="shared" si="26"/>
        <v>133346.6928217081</v>
      </c>
      <c r="P262" s="28"/>
      <c r="Q262" s="28"/>
      <c r="R262" s="28"/>
      <c r="S262" s="28"/>
      <c r="T262" s="4" t="str">
        <f t="shared" si="24"/>
        <v/>
      </c>
      <c r="U262" s="4"/>
      <c r="V262" s="4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ht="12.75" customHeight="1" x14ac:dyDescent="0.25">
      <c r="A263" s="30"/>
      <c r="B263" s="39"/>
      <c r="C263" s="31">
        <v>150</v>
      </c>
      <c r="D263" s="59"/>
      <c r="E263" s="33" t="s">
        <v>101</v>
      </c>
      <c r="F263" s="28">
        <v>9</v>
      </c>
      <c r="G263" s="34">
        <v>119580.11442067772</v>
      </c>
      <c r="H263" s="28"/>
      <c r="I263" s="28"/>
      <c r="J263" s="28"/>
      <c r="K263" s="28"/>
      <c r="L263" s="28"/>
      <c r="M263" s="28">
        <f t="shared" si="25"/>
        <v>121732.55648024993</v>
      </c>
      <c r="N263" s="28"/>
      <c r="O263" s="28">
        <f t="shared" si="26"/>
        <v>123923.74249689443</v>
      </c>
      <c r="P263" s="28"/>
      <c r="Q263" s="28"/>
      <c r="R263" s="28"/>
      <c r="S263" s="28"/>
      <c r="T263" s="4" t="str">
        <f t="shared" si="24"/>
        <v/>
      </c>
      <c r="U263" s="4"/>
      <c r="V263" s="4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ht="12.75" customHeight="1" x14ac:dyDescent="0.25">
      <c r="A264" s="30"/>
      <c r="B264" s="39"/>
      <c r="C264" s="31">
        <v>151</v>
      </c>
      <c r="D264" s="59"/>
      <c r="E264" s="33" t="s">
        <v>102</v>
      </c>
      <c r="F264" s="28">
        <v>6</v>
      </c>
      <c r="G264" s="34">
        <v>116366.87669588155</v>
      </c>
      <c r="H264" s="28"/>
      <c r="I264" s="28"/>
      <c r="J264" s="28"/>
      <c r="K264" s="28"/>
      <c r="L264" s="28"/>
      <c r="M264" s="28">
        <f t="shared" si="25"/>
        <v>118461.48047640742</v>
      </c>
      <c r="N264" s="28"/>
      <c r="O264" s="28">
        <f t="shared" si="26"/>
        <v>120593.78712498276</v>
      </c>
      <c r="P264" s="28"/>
      <c r="Q264" s="28"/>
      <c r="R264" s="28"/>
      <c r="S264" s="28"/>
      <c r="T264" s="4" t="str">
        <f t="shared" si="24"/>
        <v/>
      </c>
      <c r="U264" s="4"/>
      <c r="V264" s="4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12.75" customHeight="1" x14ac:dyDescent="0.25">
      <c r="A265" s="30"/>
      <c r="B265" s="39"/>
      <c r="C265" s="31">
        <v>152</v>
      </c>
      <c r="D265" s="59"/>
      <c r="E265" s="33" t="s">
        <v>103</v>
      </c>
      <c r="F265" s="28">
        <v>20</v>
      </c>
      <c r="G265" s="34">
        <v>79365.79956332795</v>
      </c>
      <c r="H265" s="28"/>
      <c r="I265" s="28"/>
      <c r="J265" s="28"/>
      <c r="K265" s="28"/>
      <c r="L265" s="28"/>
      <c r="M265" s="28">
        <f t="shared" si="25"/>
        <v>80794.383955467856</v>
      </c>
      <c r="N265" s="28"/>
      <c r="O265" s="28">
        <f t="shared" si="26"/>
        <v>82248.682866666277</v>
      </c>
      <c r="P265" s="28"/>
      <c r="Q265" s="28"/>
      <c r="R265" s="28"/>
      <c r="S265" s="28"/>
      <c r="T265" s="4" t="str">
        <f t="shared" si="24"/>
        <v/>
      </c>
      <c r="U265" s="4"/>
      <c r="V265" s="4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ht="12.75" customHeight="1" x14ac:dyDescent="0.25">
      <c r="A266" s="30"/>
      <c r="B266" s="39"/>
      <c r="C266" s="31">
        <v>153</v>
      </c>
      <c r="D266" s="59"/>
      <c r="E266" s="33" t="s">
        <v>104</v>
      </c>
      <c r="F266" s="28">
        <v>9</v>
      </c>
      <c r="G266" s="34">
        <v>45129.904307443314</v>
      </c>
      <c r="H266" s="28"/>
      <c r="I266" s="28"/>
      <c r="J266" s="28"/>
      <c r="K266" s="28"/>
      <c r="L266" s="35"/>
      <c r="M266" s="28">
        <f t="shared" si="25"/>
        <v>45942.242584977292</v>
      </c>
      <c r="N266" s="35"/>
      <c r="O266" s="28">
        <f t="shared" si="26"/>
        <v>46769.202951506886</v>
      </c>
      <c r="P266" s="28"/>
      <c r="Q266" s="28"/>
      <c r="R266" s="28"/>
      <c r="S266" s="28"/>
      <c r="T266" s="4" t="str">
        <f t="shared" si="24"/>
        <v/>
      </c>
      <c r="U266" s="4"/>
      <c r="V266" s="4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ht="12.75" customHeight="1" x14ac:dyDescent="0.25">
      <c r="A267" s="30"/>
      <c r="B267" s="39"/>
      <c r="C267" s="31"/>
      <c r="D267" s="59"/>
      <c r="E267" s="36" t="s">
        <v>51</v>
      </c>
      <c r="F267" s="37">
        <f>SUM(F261:F266)</f>
        <v>62</v>
      </c>
      <c r="G267" s="28"/>
      <c r="H267" s="37">
        <f>SUM(H261:H266)</f>
        <v>0</v>
      </c>
      <c r="I267" s="28"/>
      <c r="J267" s="37">
        <f>SUM(J261:J266)</f>
        <v>0</v>
      </c>
      <c r="K267" s="28"/>
      <c r="L267" s="28">
        <f>SUM(L261:L266)</f>
        <v>0</v>
      </c>
      <c r="M267" s="28"/>
      <c r="N267" s="28">
        <f>SUM(N261:N266)</f>
        <v>0</v>
      </c>
      <c r="O267" s="28"/>
      <c r="P267" s="37">
        <f>SUM(P261:P266)</f>
        <v>0</v>
      </c>
      <c r="Q267" s="28"/>
      <c r="R267" s="37">
        <f>SUM(R261:R266)</f>
        <v>0</v>
      </c>
      <c r="S267" s="28"/>
      <c r="T267" s="4"/>
      <c r="U267" s="4"/>
      <c r="V267" s="4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ht="12.75" customHeight="1" x14ac:dyDescent="0.25">
      <c r="A268" s="30"/>
      <c r="B268" s="39"/>
      <c r="C268" s="31"/>
      <c r="D268" s="59"/>
      <c r="E268" s="33"/>
      <c r="F268" s="28"/>
      <c r="G268" s="28"/>
      <c r="H268" s="28"/>
      <c r="I268" s="28"/>
      <c r="J268" s="28"/>
      <c r="K268" s="28"/>
      <c r="L268" s="35"/>
      <c r="M268" s="28"/>
      <c r="N268" s="35"/>
      <c r="O268" s="28"/>
      <c r="P268" s="28"/>
      <c r="Q268" s="28"/>
      <c r="R268" s="28"/>
      <c r="S268" s="28"/>
      <c r="T268" s="4" t="str">
        <f>IF(R268="","",IF(R268=0,"DELETE",""))</f>
        <v/>
      </c>
      <c r="U268" s="4"/>
      <c r="V268" s="4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12.75" customHeight="1" x14ac:dyDescent="0.25">
      <c r="A269" s="30"/>
      <c r="B269" s="39"/>
      <c r="C269" s="31"/>
      <c r="D269" s="59"/>
      <c r="E269" s="33" t="s">
        <v>147</v>
      </c>
      <c r="F269" s="37">
        <f>F267+F257+F248</f>
        <v>71</v>
      </c>
      <c r="G269" s="28"/>
      <c r="H269" s="37">
        <f>H267+H257+H248</f>
        <v>0</v>
      </c>
      <c r="I269" s="28"/>
      <c r="J269" s="37">
        <f>J267+J257+J248</f>
        <v>0</v>
      </c>
      <c r="K269" s="28"/>
      <c r="L269" s="37">
        <f>L267+L257+L248</f>
        <v>0</v>
      </c>
      <c r="M269" s="28"/>
      <c r="N269" s="37">
        <f>N267+N257+N248</f>
        <v>0</v>
      </c>
      <c r="O269" s="28"/>
      <c r="P269" s="37">
        <f>P267+P257+P248</f>
        <v>0</v>
      </c>
      <c r="Q269" s="28"/>
      <c r="R269" s="37">
        <f>R267+R257+R248</f>
        <v>0</v>
      </c>
      <c r="S269" s="28"/>
      <c r="T269" s="4"/>
      <c r="U269" s="4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ht="12.75" customHeight="1" x14ac:dyDescent="0.25">
      <c r="A270" s="30"/>
      <c r="B270" s="39"/>
      <c r="C270" s="31"/>
      <c r="D270" s="59"/>
      <c r="E270" s="33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4" t="str">
        <f t="shared" ref="T270:T284" si="27">IF(R270="","",IF(R270=0,"DELETE",""))</f>
        <v/>
      </c>
      <c r="U270" s="4"/>
      <c r="V270" s="4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ht="12.75" customHeight="1" x14ac:dyDescent="0.25">
      <c r="A271" s="30"/>
      <c r="B271" s="39"/>
      <c r="C271" s="31"/>
      <c r="D271" s="59"/>
      <c r="E271" s="32" t="s">
        <v>105</v>
      </c>
      <c r="F271" s="28"/>
      <c r="G271" s="33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4" t="str">
        <f t="shared" si="27"/>
        <v/>
      </c>
      <c r="U271" s="4"/>
      <c r="V271" s="4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ht="12.75" customHeight="1" x14ac:dyDescent="0.25">
      <c r="A272" s="30"/>
      <c r="B272" s="39"/>
      <c r="C272" s="31"/>
      <c r="D272" s="59"/>
      <c r="E272" s="32"/>
      <c r="F272" s="28"/>
      <c r="G272" s="33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4" t="str">
        <f t="shared" si="27"/>
        <v/>
      </c>
      <c r="U272" s="4"/>
      <c r="V272" s="4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ht="12.75" customHeight="1" x14ac:dyDescent="0.25">
      <c r="A273" s="30"/>
      <c r="B273" s="39"/>
      <c r="C273" s="31"/>
      <c r="D273" s="59"/>
      <c r="E273" s="33" t="s">
        <v>24</v>
      </c>
      <c r="F273" s="28"/>
      <c r="G273" s="33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4" t="str">
        <f t="shared" si="27"/>
        <v/>
      </c>
      <c r="U273" s="4"/>
      <c r="V273" s="4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ht="12.75" customHeight="1" x14ac:dyDescent="0.25">
      <c r="A274" s="30"/>
      <c r="B274" s="39"/>
      <c r="C274" s="31"/>
      <c r="D274" s="59"/>
      <c r="E274" s="33" t="s">
        <v>106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4" t="str">
        <f t="shared" si="27"/>
        <v/>
      </c>
      <c r="U274" s="4"/>
      <c r="V274" s="4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ht="12.75" customHeight="1" x14ac:dyDescent="0.25">
      <c r="A275" s="30"/>
      <c r="B275" s="39"/>
      <c r="C275" s="31">
        <v>154</v>
      </c>
      <c r="D275" s="59"/>
      <c r="E275" s="33" t="s">
        <v>107</v>
      </c>
      <c r="F275" s="28">
        <v>1</v>
      </c>
      <c r="G275" s="34">
        <v>172534.0637272498</v>
      </c>
      <c r="H275" s="28"/>
      <c r="I275" s="28"/>
      <c r="J275" s="28"/>
      <c r="K275" s="28"/>
      <c r="L275" s="28"/>
      <c r="M275" s="28">
        <f>G275*(1+$T$8)</f>
        <v>175639.67687434031</v>
      </c>
      <c r="N275" s="28"/>
      <c r="O275" s="28">
        <f t="shared" ref="O275:O277" si="28">M275*(1+$T$8)</f>
        <v>178801.19105807843</v>
      </c>
      <c r="P275" s="28"/>
      <c r="Q275" s="28"/>
      <c r="R275" s="28"/>
      <c r="S275" s="28"/>
      <c r="T275" s="4" t="str">
        <f t="shared" si="27"/>
        <v/>
      </c>
      <c r="U275" s="4"/>
      <c r="V275" s="4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ht="12.75" customHeight="1" x14ac:dyDescent="0.25">
      <c r="A276" s="30"/>
      <c r="B276" s="39"/>
      <c r="C276" s="31">
        <v>155</v>
      </c>
      <c r="D276" s="59"/>
      <c r="E276" s="33" t="s">
        <v>108</v>
      </c>
      <c r="F276" s="28">
        <v>2</v>
      </c>
      <c r="G276" s="34">
        <v>149573.80648659024</v>
      </c>
      <c r="H276" s="28"/>
      <c r="I276" s="28"/>
      <c r="J276" s="28"/>
      <c r="K276" s="28"/>
      <c r="L276" s="28"/>
      <c r="M276" s="28">
        <f>G276*(1+$T$8)</f>
        <v>152266.13500334887</v>
      </c>
      <c r="N276" s="28"/>
      <c r="O276" s="28">
        <f t="shared" si="28"/>
        <v>155006.92543340914</v>
      </c>
      <c r="P276" s="28"/>
      <c r="Q276" s="28"/>
      <c r="R276" s="28"/>
      <c r="S276" s="28"/>
      <c r="T276" s="4" t="str">
        <f t="shared" si="27"/>
        <v/>
      </c>
      <c r="U276" s="4"/>
      <c r="V276" s="4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ht="12.75" customHeight="1" x14ac:dyDescent="0.25">
      <c r="A277" s="30"/>
      <c r="B277" s="39"/>
      <c r="C277" s="31">
        <v>156</v>
      </c>
      <c r="D277" s="59"/>
      <c r="E277" s="33" t="s">
        <v>109</v>
      </c>
      <c r="F277" s="28">
        <v>1</v>
      </c>
      <c r="G277" s="34">
        <v>130475.42596016701</v>
      </c>
      <c r="H277" s="28"/>
      <c r="I277" s="28"/>
      <c r="J277" s="28"/>
      <c r="K277" s="28"/>
      <c r="L277" s="28"/>
      <c r="M277" s="28">
        <f>G277*(1+$T$8)</f>
        <v>132823.98362745001</v>
      </c>
      <c r="N277" s="28"/>
      <c r="O277" s="28">
        <f t="shared" si="28"/>
        <v>135214.81533274413</v>
      </c>
      <c r="P277" s="28"/>
      <c r="Q277" s="28"/>
      <c r="R277" s="28"/>
      <c r="S277" s="28"/>
      <c r="T277" s="4" t="str">
        <f t="shared" si="27"/>
        <v/>
      </c>
      <c r="U277" s="4"/>
      <c r="V277" s="4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ht="12.75" customHeight="1" x14ac:dyDescent="0.25">
      <c r="A278" s="30"/>
      <c r="B278" s="39"/>
      <c r="C278" s="31">
        <v>157</v>
      </c>
      <c r="D278" s="59"/>
      <c r="E278" s="33" t="s">
        <v>115</v>
      </c>
      <c r="F278" s="28">
        <v>24</v>
      </c>
      <c r="G278" s="34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4" t="str">
        <f t="shared" si="27"/>
        <v/>
      </c>
      <c r="U278" s="4"/>
      <c r="V278" s="4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ht="12.75" customHeight="1" x14ac:dyDescent="0.25">
      <c r="A279" s="30"/>
      <c r="B279" s="39"/>
      <c r="C279" s="31"/>
      <c r="D279" s="59"/>
      <c r="E279" s="41" t="s">
        <v>53</v>
      </c>
      <c r="F279" s="28"/>
      <c r="G279" s="34">
        <v>116037.34724943913</v>
      </c>
      <c r="H279" s="28"/>
      <c r="I279" s="28"/>
      <c r="J279" s="28"/>
      <c r="K279" s="28"/>
      <c r="L279" s="28"/>
      <c r="M279" s="28">
        <f t="shared" ref="M279:M284" si="29">G279*(1+$T$8)</f>
        <v>118126.01949992904</v>
      </c>
      <c r="N279" s="28"/>
      <c r="O279" s="28">
        <f t="shared" ref="O279:O284" si="30">M279*(1+$T$8)</f>
        <v>120252.28785092777</v>
      </c>
      <c r="P279" s="28"/>
      <c r="Q279" s="28"/>
      <c r="R279" s="28"/>
      <c r="S279" s="28"/>
      <c r="T279" s="4" t="str">
        <f t="shared" si="27"/>
        <v/>
      </c>
      <c r="U279" s="4"/>
      <c r="V279" s="4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ht="12.75" customHeight="1" x14ac:dyDescent="0.25">
      <c r="A280" s="30"/>
      <c r="B280" s="39"/>
      <c r="C280" s="31"/>
      <c r="D280" s="59"/>
      <c r="E280" s="33" t="s">
        <v>54</v>
      </c>
      <c r="F280" s="28"/>
      <c r="G280" s="34">
        <v>106767.54064734171</v>
      </c>
      <c r="H280" s="28"/>
      <c r="I280" s="28"/>
      <c r="J280" s="28"/>
      <c r="K280" s="28"/>
      <c r="L280" s="28"/>
      <c r="M280" s="28">
        <f t="shared" si="29"/>
        <v>108689.35637899386</v>
      </c>
      <c r="N280" s="28"/>
      <c r="O280" s="28">
        <f t="shared" si="30"/>
        <v>110645.76479381576</v>
      </c>
      <c r="P280" s="28"/>
      <c r="Q280" s="28"/>
      <c r="R280" s="28"/>
      <c r="S280" s="28"/>
      <c r="T280" s="4" t="str">
        <f t="shared" si="27"/>
        <v/>
      </c>
      <c r="U280" s="4"/>
      <c r="V280" s="4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ht="12.75" customHeight="1" x14ac:dyDescent="0.25">
      <c r="A281" s="30"/>
      <c r="B281" s="39"/>
      <c r="C281" s="31"/>
      <c r="D281" s="59"/>
      <c r="E281" s="4" t="s">
        <v>55</v>
      </c>
      <c r="F281" s="28"/>
      <c r="G281" s="34">
        <v>96756.618412731492</v>
      </c>
      <c r="H281" s="28"/>
      <c r="I281" s="28"/>
      <c r="J281" s="28"/>
      <c r="K281" s="28"/>
      <c r="L281" s="28"/>
      <c r="M281" s="28">
        <f t="shared" si="29"/>
        <v>98498.237544160656</v>
      </c>
      <c r="N281" s="28"/>
      <c r="O281" s="28">
        <f t="shared" si="30"/>
        <v>100271.20581995555</v>
      </c>
      <c r="P281" s="28"/>
      <c r="Q281" s="28"/>
      <c r="R281" s="28"/>
      <c r="S281" s="28"/>
      <c r="T281" s="4" t="str">
        <f t="shared" si="27"/>
        <v/>
      </c>
      <c r="U281" s="4"/>
      <c r="V281" s="4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ht="12.75" customHeight="1" x14ac:dyDescent="0.25">
      <c r="A282" s="30"/>
      <c r="B282" s="39"/>
      <c r="C282" s="31"/>
      <c r="D282" s="59"/>
      <c r="E282" s="33" t="s">
        <v>56</v>
      </c>
      <c r="F282" s="28"/>
      <c r="G282" s="34">
        <v>83480.358936101038</v>
      </c>
      <c r="H282" s="28"/>
      <c r="I282" s="28"/>
      <c r="J282" s="28"/>
      <c r="K282" s="28"/>
      <c r="L282" s="28"/>
      <c r="M282" s="28">
        <f t="shared" si="29"/>
        <v>84983.005396950859</v>
      </c>
      <c r="N282" s="28"/>
      <c r="O282" s="28">
        <f t="shared" si="30"/>
        <v>86512.69949409597</v>
      </c>
      <c r="P282" s="28"/>
      <c r="Q282" s="28"/>
      <c r="R282" s="28"/>
      <c r="S282" s="28"/>
      <c r="T282" s="4" t="str">
        <f t="shared" si="27"/>
        <v/>
      </c>
      <c r="U282" s="4"/>
      <c r="V282" s="4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ht="12.75" customHeight="1" x14ac:dyDescent="0.25">
      <c r="A283" s="30"/>
      <c r="B283" s="39"/>
      <c r="C283" s="31">
        <v>158</v>
      </c>
      <c r="D283" s="59"/>
      <c r="E283" s="33" t="s">
        <v>110</v>
      </c>
      <c r="F283" s="28">
        <v>1</v>
      </c>
      <c r="G283" s="34">
        <v>94356.133156631258</v>
      </c>
      <c r="H283" s="28"/>
      <c r="I283" s="28"/>
      <c r="J283" s="28"/>
      <c r="K283" s="28"/>
      <c r="L283" s="28"/>
      <c r="M283" s="28">
        <f t="shared" si="29"/>
        <v>96054.543553450625</v>
      </c>
      <c r="N283" s="28"/>
      <c r="O283" s="28">
        <f t="shared" si="30"/>
        <v>97783.525337412735</v>
      </c>
      <c r="P283" s="28"/>
      <c r="Q283" s="28"/>
      <c r="R283" s="28"/>
      <c r="S283" s="28"/>
      <c r="T283" s="4" t="str">
        <f t="shared" si="27"/>
        <v/>
      </c>
      <c r="U283" s="4"/>
      <c r="V283" s="4"/>
      <c r="W283" s="4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ht="12.75" customHeight="1" x14ac:dyDescent="0.25">
      <c r="A284" s="30"/>
      <c r="B284" s="39"/>
      <c r="C284" s="31">
        <v>159</v>
      </c>
      <c r="D284" s="59"/>
      <c r="E284" s="33" t="s">
        <v>111</v>
      </c>
      <c r="F284" s="28">
        <v>4</v>
      </c>
      <c r="G284" s="34">
        <v>70770.681709282595</v>
      </c>
      <c r="H284" s="28"/>
      <c r="I284" s="28"/>
      <c r="J284" s="28"/>
      <c r="K284" s="28"/>
      <c r="L284" s="35"/>
      <c r="M284" s="28">
        <f t="shared" si="29"/>
        <v>72044.553980049677</v>
      </c>
      <c r="N284" s="35"/>
      <c r="O284" s="28">
        <f t="shared" si="30"/>
        <v>73341.355951690566</v>
      </c>
      <c r="P284" s="28"/>
      <c r="Q284" s="28"/>
      <c r="R284" s="28"/>
      <c r="S284" s="28"/>
      <c r="T284" s="4" t="str">
        <f t="shared" si="27"/>
        <v/>
      </c>
      <c r="U284" s="4"/>
      <c r="V284" s="4"/>
      <c r="W284" s="4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ht="12.75" customHeight="1" x14ac:dyDescent="0.25">
      <c r="A285" s="30"/>
      <c r="B285" s="39"/>
      <c r="C285" s="31"/>
      <c r="D285" s="59"/>
      <c r="E285" s="36" t="s">
        <v>51</v>
      </c>
      <c r="F285" s="37">
        <f>SUM(F275:F284)</f>
        <v>33</v>
      </c>
      <c r="G285" s="33"/>
      <c r="H285" s="37">
        <f>SUM(H275:H284)</f>
        <v>0</v>
      </c>
      <c r="I285" s="29"/>
      <c r="J285" s="37">
        <f>SUM(J275:J284)</f>
        <v>0</v>
      </c>
      <c r="K285" s="29"/>
      <c r="L285" s="29">
        <f>SUM(L275:L284)</f>
        <v>0</v>
      </c>
      <c r="M285" s="29"/>
      <c r="N285" s="29">
        <f>SUM(N275:N284)</f>
        <v>0</v>
      </c>
      <c r="O285" s="29"/>
      <c r="P285" s="37">
        <f>SUM(P275:P284)</f>
        <v>0</v>
      </c>
      <c r="Q285" s="29"/>
      <c r="R285" s="37">
        <f>SUM(R275:R284)</f>
        <v>0</v>
      </c>
      <c r="S285" s="29"/>
      <c r="T285" s="4"/>
      <c r="U285" s="4"/>
      <c r="V285" s="4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ht="12.75" customHeight="1" x14ac:dyDescent="0.25">
      <c r="A286" s="30"/>
      <c r="B286" s="39"/>
      <c r="C286" s="31"/>
      <c r="D286" s="59"/>
      <c r="E286" s="3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4" t="str">
        <f t="shared" ref="T286:T308" si="31">IF(R286="","",IF(R286=0,"DELETE",""))</f>
        <v/>
      </c>
      <c r="U286" s="4"/>
      <c r="V286" s="4"/>
      <c r="W286" s="4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s="3" customFormat="1" ht="12.75" customHeight="1" x14ac:dyDescent="0.25">
      <c r="A287" s="30"/>
      <c r="B287" s="39"/>
      <c r="C287" s="31"/>
      <c r="D287" s="59"/>
      <c r="E287" s="38" t="s">
        <v>24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4"/>
      <c r="Q287" s="4"/>
      <c r="R287" s="4"/>
      <c r="S287" s="4"/>
      <c r="T287" s="4"/>
      <c r="U287" s="4"/>
      <c r="V287" s="4"/>
      <c r="W287" s="4"/>
    </row>
    <row r="288" spans="1:48" s="3" customFormat="1" ht="12.75" customHeight="1" x14ac:dyDescent="0.25">
      <c r="A288" s="30"/>
      <c r="B288" s="39"/>
      <c r="C288" s="31"/>
      <c r="D288" s="59"/>
      <c r="E288" s="38" t="s">
        <v>164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4"/>
      <c r="Q288" s="4"/>
      <c r="R288" s="4"/>
      <c r="S288" s="4"/>
      <c r="T288" s="4"/>
      <c r="U288" s="4"/>
      <c r="V288" s="4"/>
      <c r="W288" s="4"/>
    </row>
    <row r="289" spans="1:48" s="3" customFormat="1" ht="12.75" customHeight="1" x14ac:dyDescent="0.25">
      <c r="A289" s="30"/>
      <c r="B289" s="39" t="s">
        <v>173</v>
      </c>
      <c r="C289" s="31">
        <v>160</v>
      </c>
      <c r="D289" s="59"/>
      <c r="E289" s="38" t="s">
        <v>174</v>
      </c>
      <c r="F289" s="28">
        <v>4</v>
      </c>
      <c r="G289" s="28" t="s">
        <v>175</v>
      </c>
      <c r="H289" s="28"/>
      <c r="I289" s="28"/>
      <c r="J289" s="28"/>
      <c r="K289" s="28"/>
      <c r="L289" s="28"/>
      <c r="M289" s="28" t="s">
        <v>175</v>
      </c>
      <c r="N289" s="28"/>
      <c r="O289" s="28" t="s">
        <v>175</v>
      </c>
      <c r="P289" s="4"/>
      <c r="Q289" s="4"/>
      <c r="R289" s="4"/>
      <c r="S289" s="4"/>
      <c r="T289" s="4"/>
      <c r="U289" s="4"/>
      <c r="V289" s="4"/>
      <c r="W289" s="4"/>
    </row>
    <row r="290" spans="1:48" s="3" customFormat="1" ht="12.75" customHeight="1" x14ac:dyDescent="0.25">
      <c r="A290" s="30"/>
      <c r="B290" s="39" t="s">
        <v>222</v>
      </c>
      <c r="C290" s="31">
        <v>161</v>
      </c>
      <c r="D290" s="59"/>
      <c r="E290" s="38" t="s">
        <v>223</v>
      </c>
      <c r="F290" s="28">
        <v>1</v>
      </c>
      <c r="G290" s="28" t="s">
        <v>175</v>
      </c>
      <c r="H290" s="28"/>
      <c r="I290" s="28"/>
      <c r="J290" s="28"/>
      <c r="K290" s="28"/>
      <c r="L290" s="28"/>
      <c r="M290" s="28" t="s">
        <v>175</v>
      </c>
      <c r="N290" s="28"/>
      <c r="O290" s="28" t="s">
        <v>175</v>
      </c>
      <c r="P290" s="4"/>
      <c r="Q290" s="4"/>
      <c r="R290" s="4"/>
      <c r="S290" s="4"/>
      <c r="T290" s="4"/>
      <c r="U290" s="4"/>
      <c r="V290" s="4"/>
      <c r="W290" s="4"/>
    </row>
    <row r="291" spans="1:48" s="3" customFormat="1" ht="12.75" customHeight="1" x14ac:dyDescent="0.25">
      <c r="A291" s="30"/>
      <c r="B291" s="39" t="s">
        <v>245</v>
      </c>
      <c r="C291" s="31">
        <v>162</v>
      </c>
      <c r="D291" s="59"/>
      <c r="E291" s="38" t="s">
        <v>246</v>
      </c>
      <c r="F291" s="28">
        <v>1</v>
      </c>
      <c r="G291" s="28" t="s">
        <v>240</v>
      </c>
      <c r="H291" s="28"/>
      <c r="I291" s="28"/>
      <c r="J291" s="28"/>
      <c r="K291" s="28"/>
      <c r="L291" s="28"/>
      <c r="M291" s="28" t="s">
        <v>240</v>
      </c>
      <c r="N291" s="28"/>
      <c r="O291" s="28" t="s">
        <v>240</v>
      </c>
      <c r="P291" s="4"/>
      <c r="Q291" s="4"/>
      <c r="R291" s="4"/>
      <c r="S291" s="4"/>
      <c r="T291" s="4"/>
      <c r="U291" s="4"/>
      <c r="V291" s="4"/>
      <c r="W291" s="4"/>
    </row>
    <row r="292" spans="1:48" s="3" customFormat="1" ht="12.75" customHeight="1" x14ac:dyDescent="0.25">
      <c r="A292" s="30"/>
      <c r="B292" s="39"/>
      <c r="C292" s="31"/>
      <c r="D292" s="59"/>
      <c r="E292" s="36" t="s">
        <v>51</v>
      </c>
      <c r="F292" s="37">
        <f>SUM(F289:F291)</f>
        <v>6</v>
      </c>
      <c r="G292" s="28"/>
      <c r="H292" s="37">
        <f>SUM(H289:H291)</f>
        <v>0</v>
      </c>
      <c r="I292" s="28"/>
      <c r="J292" s="37">
        <f>SUM(J289:J291)</f>
        <v>0</v>
      </c>
      <c r="K292" s="28"/>
      <c r="L292" s="37">
        <f>SUM(L289:L291)</f>
        <v>0</v>
      </c>
      <c r="M292" s="28"/>
      <c r="N292" s="37">
        <f>SUM(N289:N291)</f>
        <v>0</v>
      </c>
      <c r="O292" s="28"/>
      <c r="P292" s="37">
        <f>SUM(P289:P291)</f>
        <v>0</v>
      </c>
      <c r="Q292" s="4"/>
      <c r="R292" s="37">
        <f>SUM(R289:R291)</f>
        <v>0</v>
      </c>
      <c r="S292" s="4"/>
      <c r="T292" s="4"/>
      <c r="U292" s="4"/>
      <c r="V292" s="4"/>
      <c r="W292" s="4"/>
    </row>
    <row r="293" spans="1:48" s="3" customFormat="1" ht="12.75" customHeight="1" x14ac:dyDescent="0.25">
      <c r="A293" s="30"/>
      <c r="B293" s="39"/>
      <c r="C293" s="31"/>
      <c r="D293" s="59"/>
      <c r="E293" s="3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4"/>
      <c r="Q293" s="4"/>
      <c r="R293" s="4"/>
      <c r="S293" s="4"/>
      <c r="T293" s="4"/>
      <c r="U293" s="4"/>
      <c r="V293" s="4"/>
      <c r="W293" s="4"/>
    </row>
    <row r="294" spans="1:48" ht="12.75" customHeight="1" x14ac:dyDescent="0.25">
      <c r="A294" s="30"/>
      <c r="B294" s="39"/>
      <c r="C294" s="31"/>
      <c r="D294" s="59"/>
      <c r="E294" s="32" t="s">
        <v>112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4" t="str">
        <f t="shared" si="31"/>
        <v/>
      </c>
      <c r="U294" s="4"/>
      <c r="V294" s="4"/>
      <c r="W294" s="4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ht="12.75" customHeight="1" x14ac:dyDescent="0.25">
      <c r="A295" s="30"/>
      <c r="B295" s="39"/>
      <c r="C295" s="31"/>
      <c r="D295" s="59"/>
      <c r="E295" s="32"/>
      <c r="F295" s="28"/>
      <c r="G295" s="33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4" t="str">
        <f t="shared" si="31"/>
        <v/>
      </c>
      <c r="U295" s="4"/>
      <c r="V295" s="4"/>
      <c r="W295" s="4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ht="12.75" customHeight="1" x14ac:dyDescent="0.25">
      <c r="A296" s="30"/>
      <c r="B296" s="39"/>
      <c r="C296" s="31"/>
      <c r="D296" s="59"/>
      <c r="E296" s="33" t="s">
        <v>24</v>
      </c>
      <c r="F296" s="28"/>
      <c r="G296" s="33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4" t="str">
        <f t="shared" si="31"/>
        <v/>
      </c>
      <c r="U296" s="4"/>
      <c r="V296" s="4"/>
      <c r="W296" s="4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ht="12.75" customHeight="1" x14ac:dyDescent="0.25">
      <c r="A297" s="30"/>
      <c r="B297" s="39"/>
      <c r="C297" s="31"/>
      <c r="D297" s="59"/>
      <c r="E297" s="41" t="s">
        <v>106</v>
      </c>
      <c r="F297" s="28"/>
      <c r="G297" s="33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4" t="str">
        <f t="shared" si="31"/>
        <v/>
      </c>
      <c r="U297" s="4"/>
      <c r="V297" s="4"/>
      <c r="W297" s="4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ht="12.75" customHeight="1" x14ac:dyDescent="0.25">
      <c r="A298" s="30"/>
      <c r="B298" s="39"/>
      <c r="C298" s="31">
        <v>163</v>
      </c>
      <c r="D298" s="59"/>
      <c r="E298" s="4" t="s">
        <v>113</v>
      </c>
      <c r="F298" s="28">
        <v>14</v>
      </c>
      <c r="G298" s="34"/>
      <c r="H298" s="50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4" t="str">
        <f t="shared" si="31"/>
        <v/>
      </c>
      <c r="U298" s="4"/>
      <c r="V298" s="4"/>
      <c r="W298" s="4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ht="12.75" customHeight="1" x14ac:dyDescent="0.25">
      <c r="A299" s="30"/>
      <c r="B299" s="39"/>
      <c r="C299" s="31"/>
      <c r="D299" s="59"/>
      <c r="E299" s="4" t="s">
        <v>60</v>
      </c>
      <c r="F299" s="28"/>
      <c r="G299" s="34">
        <v>215263.48277859282</v>
      </c>
      <c r="H299" s="50"/>
      <c r="I299" s="28"/>
      <c r="J299" s="28"/>
      <c r="K299" s="28"/>
      <c r="L299" s="28"/>
      <c r="M299" s="28">
        <f>G299*(1+$T$8)</f>
        <v>219138.2254686075</v>
      </c>
      <c r="N299" s="28"/>
      <c r="O299" s="28">
        <f t="shared" ref="O299:O303" si="32">M299*(1+$T$8)</f>
        <v>223082.71352704245</v>
      </c>
      <c r="P299" s="28"/>
      <c r="Q299" s="28"/>
      <c r="R299" s="28"/>
      <c r="S299" s="28"/>
      <c r="T299" s="4" t="str">
        <f t="shared" si="31"/>
        <v/>
      </c>
      <c r="U299" s="4"/>
      <c r="V299" s="4"/>
      <c r="W299" s="4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ht="12.75" customHeight="1" x14ac:dyDescent="0.25">
      <c r="A300" s="30"/>
      <c r="B300" s="39"/>
      <c r="C300" s="31"/>
      <c r="D300" s="59"/>
      <c r="E300" s="33" t="s">
        <v>62</v>
      </c>
      <c r="F300" s="28"/>
      <c r="G300" s="34">
        <v>184197.84314579447</v>
      </c>
      <c r="H300" s="50"/>
      <c r="I300" s="28"/>
      <c r="J300" s="28"/>
      <c r="K300" s="28"/>
      <c r="L300" s="28"/>
      <c r="M300" s="28">
        <f>G300*(1+$T$8)</f>
        <v>187513.40432241876</v>
      </c>
      <c r="N300" s="28"/>
      <c r="O300" s="28">
        <f t="shared" si="32"/>
        <v>190888.64560022231</v>
      </c>
      <c r="P300" s="28"/>
      <c r="Q300" s="28"/>
      <c r="R300" s="28"/>
      <c r="S300" s="28"/>
      <c r="T300" s="4" t="str">
        <f t="shared" si="31"/>
        <v/>
      </c>
      <c r="U300" s="4"/>
      <c r="V300" s="4"/>
      <c r="W300" s="4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ht="12.75" customHeight="1" x14ac:dyDescent="0.25">
      <c r="A301" s="30"/>
      <c r="B301" s="39"/>
      <c r="C301" s="31"/>
      <c r="D301" s="59"/>
      <c r="E301" s="33" t="s">
        <v>63</v>
      </c>
      <c r="F301" s="28"/>
      <c r="G301" s="34">
        <v>105958.69564243763</v>
      </c>
      <c r="H301" s="50"/>
      <c r="I301" s="28"/>
      <c r="J301" s="28"/>
      <c r="K301" s="28"/>
      <c r="L301" s="28"/>
      <c r="M301" s="28">
        <f>G301*(1+$T$8)</f>
        <v>107865.9521640015</v>
      </c>
      <c r="N301" s="28"/>
      <c r="O301" s="28">
        <f t="shared" si="32"/>
        <v>109807.53930295353</v>
      </c>
      <c r="P301" s="28"/>
      <c r="Q301" s="28"/>
      <c r="R301" s="28"/>
      <c r="S301" s="28"/>
      <c r="T301" s="4" t="str">
        <f t="shared" si="31"/>
        <v/>
      </c>
      <c r="U301" s="4"/>
      <c r="V301" s="4"/>
      <c r="W301" s="4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ht="12.75" customHeight="1" x14ac:dyDescent="0.25">
      <c r="A302" s="30"/>
      <c r="B302" s="39"/>
      <c r="C302" s="31">
        <v>164</v>
      </c>
      <c r="D302" s="59"/>
      <c r="E302" s="33" t="s">
        <v>114</v>
      </c>
      <c r="F302" s="28">
        <v>1</v>
      </c>
      <c r="G302" s="34">
        <v>206785.58883830169</v>
      </c>
      <c r="H302" s="50"/>
      <c r="I302" s="28"/>
      <c r="J302" s="28"/>
      <c r="K302" s="28"/>
      <c r="L302" s="28"/>
      <c r="M302" s="28">
        <f>G302*(1+$T$8)</f>
        <v>210507.72943739113</v>
      </c>
      <c r="N302" s="28"/>
      <c r="O302" s="28">
        <f t="shared" si="32"/>
        <v>214296.86856726417</v>
      </c>
      <c r="P302" s="28"/>
      <c r="Q302" s="28"/>
      <c r="R302" s="28"/>
      <c r="S302" s="28"/>
      <c r="T302" s="4" t="str">
        <f t="shared" si="31"/>
        <v/>
      </c>
      <c r="U302" s="4"/>
      <c r="V302" s="4"/>
      <c r="W302" s="4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ht="12.75" customHeight="1" x14ac:dyDescent="0.25">
      <c r="A303" s="30"/>
      <c r="B303" s="39"/>
      <c r="C303" s="31">
        <v>165</v>
      </c>
      <c r="D303" s="59"/>
      <c r="E303" s="33" t="s">
        <v>73</v>
      </c>
      <c r="F303" s="28">
        <v>1</v>
      </c>
      <c r="G303" s="34">
        <v>160271.13986062797</v>
      </c>
      <c r="H303" s="50"/>
      <c r="I303" s="28"/>
      <c r="J303" s="28"/>
      <c r="K303" s="28"/>
      <c r="L303" s="28"/>
      <c r="M303" s="28">
        <f>G303*(1+$T$8)</f>
        <v>163156.02037811928</v>
      </c>
      <c r="N303" s="28"/>
      <c r="O303" s="28">
        <f t="shared" si="32"/>
        <v>166092.82874492544</v>
      </c>
      <c r="P303" s="28"/>
      <c r="Q303" s="28"/>
      <c r="R303" s="28"/>
      <c r="S303" s="28"/>
      <c r="T303" s="4" t="str">
        <f t="shared" si="31"/>
        <v/>
      </c>
      <c r="U303" s="4"/>
      <c r="V303" s="4"/>
      <c r="W303" s="4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ht="12.75" customHeight="1" x14ac:dyDescent="0.25">
      <c r="A304" s="30"/>
      <c r="B304" s="39"/>
      <c r="C304" s="31">
        <v>166</v>
      </c>
      <c r="D304" s="59"/>
      <c r="E304" s="33" t="s">
        <v>115</v>
      </c>
      <c r="F304" s="28">
        <v>8</v>
      </c>
      <c r="G304" s="34"/>
      <c r="H304" s="5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4" t="str">
        <f t="shared" si="31"/>
        <v/>
      </c>
      <c r="U304" s="4"/>
      <c r="V304" s="4"/>
      <c r="W304" s="4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ht="12.75" customHeight="1" x14ac:dyDescent="0.25">
      <c r="A305" s="30"/>
      <c r="B305" s="39"/>
      <c r="C305" s="31"/>
      <c r="D305" s="59"/>
      <c r="E305" s="33" t="s">
        <v>54</v>
      </c>
      <c r="F305" s="28"/>
      <c r="G305" s="34">
        <v>106767.54064734171</v>
      </c>
      <c r="H305" s="50"/>
      <c r="I305" s="28"/>
      <c r="J305" s="28"/>
      <c r="K305" s="28"/>
      <c r="L305" s="28"/>
      <c r="M305" s="28">
        <f>G305*(1+$T$8)</f>
        <v>108689.35637899386</v>
      </c>
      <c r="N305" s="28"/>
      <c r="O305" s="28">
        <f t="shared" ref="O305:O308" si="33">M305*(1+$T$8)</f>
        <v>110645.76479381576</v>
      </c>
      <c r="P305" s="28"/>
      <c r="Q305" s="28"/>
      <c r="R305" s="28"/>
      <c r="S305" s="28"/>
      <c r="T305" s="4" t="str">
        <f t="shared" si="31"/>
        <v/>
      </c>
      <c r="U305" s="4"/>
      <c r="V305" s="4"/>
      <c r="W305" s="4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ht="12.75" customHeight="1" x14ac:dyDescent="0.25">
      <c r="A306" s="30"/>
      <c r="B306" s="39"/>
      <c r="C306" s="31"/>
      <c r="D306" s="59"/>
      <c r="E306" s="33" t="s">
        <v>55</v>
      </c>
      <c r="F306" s="28"/>
      <c r="G306" s="34">
        <v>96756.618412731492</v>
      </c>
      <c r="H306" s="50"/>
      <c r="I306" s="28"/>
      <c r="J306" s="28"/>
      <c r="K306" s="28"/>
      <c r="L306" s="28"/>
      <c r="M306" s="28">
        <f>G306*(1+$T$8)</f>
        <v>98498.237544160656</v>
      </c>
      <c r="N306" s="28"/>
      <c r="O306" s="28">
        <f t="shared" si="33"/>
        <v>100271.20581995555</v>
      </c>
      <c r="P306" s="28"/>
      <c r="Q306" s="28"/>
      <c r="R306" s="28"/>
      <c r="S306" s="28"/>
      <c r="T306" s="4" t="str">
        <f t="shared" si="31"/>
        <v/>
      </c>
      <c r="U306" s="4"/>
      <c r="V306" s="4"/>
      <c r="W306" s="4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ht="12.75" customHeight="1" x14ac:dyDescent="0.25">
      <c r="A307" s="30"/>
      <c r="B307" s="39"/>
      <c r="C307" s="31"/>
      <c r="D307" s="59"/>
      <c r="E307" s="33" t="s">
        <v>56</v>
      </c>
      <c r="F307" s="28"/>
      <c r="G307" s="34">
        <v>83480.358936101038</v>
      </c>
      <c r="H307" s="50"/>
      <c r="I307" s="28"/>
      <c r="J307" s="28"/>
      <c r="K307" s="28"/>
      <c r="L307" s="28"/>
      <c r="M307" s="28">
        <f>G307*(1+$T$8)</f>
        <v>84983.005396950859</v>
      </c>
      <c r="N307" s="28"/>
      <c r="O307" s="28">
        <f t="shared" si="33"/>
        <v>86512.69949409597</v>
      </c>
      <c r="P307" s="28"/>
      <c r="Q307" s="28"/>
      <c r="R307" s="28"/>
      <c r="S307" s="28"/>
      <c r="T307" s="4" t="str">
        <f t="shared" si="31"/>
        <v/>
      </c>
      <c r="U307" s="4"/>
      <c r="V307" s="4"/>
      <c r="W307" s="4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ht="12.75" customHeight="1" x14ac:dyDescent="0.25">
      <c r="A308" s="30"/>
      <c r="B308" s="39"/>
      <c r="C308" s="31">
        <v>167</v>
      </c>
      <c r="D308" s="59"/>
      <c r="E308" s="41" t="s">
        <v>69</v>
      </c>
      <c r="F308" s="28">
        <v>7</v>
      </c>
      <c r="G308" s="34">
        <v>84847.971263233587</v>
      </c>
      <c r="H308" s="28"/>
      <c r="I308" s="28"/>
      <c r="J308" s="28"/>
      <c r="K308" s="28"/>
      <c r="L308" s="35"/>
      <c r="M308" s="28">
        <f>G308*(1+$T$8)</f>
        <v>86375.234745971786</v>
      </c>
      <c r="N308" s="35"/>
      <c r="O308" s="28">
        <f t="shared" si="33"/>
        <v>87929.988971399274</v>
      </c>
      <c r="P308" s="28"/>
      <c r="Q308" s="28"/>
      <c r="R308" s="28"/>
      <c r="S308" s="28"/>
      <c r="T308" s="4" t="str">
        <f t="shared" si="31"/>
        <v/>
      </c>
      <c r="U308" s="4"/>
      <c r="V308" s="4"/>
      <c r="W308" s="4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ht="12.75" customHeight="1" x14ac:dyDescent="0.25">
      <c r="A309" s="30"/>
      <c r="B309" s="39"/>
      <c r="C309" s="31"/>
      <c r="D309" s="59"/>
      <c r="E309" s="36" t="s">
        <v>51</v>
      </c>
      <c r="F309" s="37">
        <f>SUM(F298:F308)</f>
        <v>31</v>
      </c>
      <c r="G309" s="28"/>
      <c r="H309" s="37">
        <f>SUM(H298:H308)</f>
        <v>0</v>
      </c>
      <c r="I309" s="28"/>
      <c r="J309" s="37">
        <f>SUM(J298:J308)</f>
        <v>0</v>
      </c>
      <c r="K309" s="28"/>
      <c r="L309" s="28">
        <f>SUM(L298:L308)</f>
        <v>0</v>
      </c>
      <c r="M309" s="28"/>
      <c r="N309" s="28">
        <f>SUM(N298:N308)</f>
        <v>0</v>
      </c>
      <c r="O309" s="28"/>
      <c r="P309" s="37">
        <f>SUM(P298:P308)</f>
        <v>0</v>
      </c>
      <c r="Q309" s="28"/>
      <c r="R309" s="37">
        <f>SUM(R298:R308)</f>
        <v>0</v>
      </c>
      <c r="S309" s="28"/>
      <c r="T309" s="4"/>
      <c r="U309" s="4"/>
      <c r="V309" s="4"/>
      <c r="W309" s="4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ht="12.75" customHeight="1" x14ac:dyDescent="0.25">
      <c r="A310" s="30"/>
      <c r="B310" s="39"/>
      <c r="C310" s="31"/>
      <c r="D310" s="59"/>
      <c r="E310" s="38"/>
      <c r="F310" s="53"/>
      <c r="G310" s="33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" t="str">
        <f t="shared" ref="T310:T319" si="34">IF(R310="","",IF(R310=0,"DELETE",""))</f>
        <v/>
      </c>
      <c r="U310" s="4"/>
      <c r="V310" s="4"/>
      <c r="W310" s="4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ht="12.75" customHeight="1" x14ac:dyDescent="0.25">
      <c r="A311" s="30"/>
      <c r="B311" s="39"/>
      <c r="C311" s="31"/>
      <c r="D311" s="59"/>
      <c r="E311" s="54" t="s">
        <v>116</v>
      </c>
      <c r="F311" s="53"/>
      <c r="G311" s="33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" t="str">
        <f t="shared" si="34"/>
        <v/>
      </c>
      <c r="U311" s="4"/>
      <c r="V311" s="4"/>
      <c r="W311" s="4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ht="12.75" customHeight="1" x14ac:dyDescent="0.25">
      <c r="A312" s="30"/>
      <c r="B312" s="39"/>
      <c r="C312" s="31"/>
      <c r="D312" s="59"/>
      <c r="E312" s="54"/>
      <c r="F312" s="53"/>
      <c r="G312" s="33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" t="str">
        <f t="shared" si="34"/>
        <v/>
      </c>
      <c r="U312" s="4"/>
      <c r="V312" s="4"/>
      <c r="W312" s="4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ht="12.75" customHeight="1" x14ac:dyDescent="0.25">
      <c r="A313" s="30"/>
      <c r="B313" s="39"/>
      <c r="C313" s="31"/>
      <c r="D313" s="59"/>
      <c r="E313" s="38" t="s">
        <v>24</v>
      </c>
      <c r="F313" s="53"/>
      <c r="G313" s="33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" t="str">
        <f t="shared" si="34"/>
        <v/>
      </c>
      <c r="U313" s="4"/>
      <c r="V313" s="4"/>
      <c r="W313" s="4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ht="12.75" customHeight="1" x14ac:dyDescent="0.25">
      <c r="A314" s="30"/>
      <c r="B314" s="39"/>
      <c r="C314" s="31"/>
      <c r="D314" s="59"/>
      <c r="E314" s="38" t="s">
        <v>52</v>
      </c>
      <c r="F314" s="53"/>
      <c r="G314" s="33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" t="str">
        <f t="shared" si="34"/>
        <v/>
      </c>
      <c r="U314" s="4"/>
      <c r="V314" s="4"/>
      <c r="W314" s="4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ht="12.75" customHeight="1" x14ac:dyDescent="0.25">
      <c r="A315" s="30"/>
      <c r="B315" s="39"/>
      <c r="C315" s="31">
        <v>168</v>
      </c>
      <c r="D315" s="59"/>
      <c r="E315" s="38" t="s">
        <v>117</v>
      </c>
      <c r="F315" s="28">
        <v>1</v>
      </c>
      <c r="G315" s="34">
        <v>227619.2500081902</v>
      </c>
      <c r="H315" s="28"/>
      <c r="I315" s="28"/>
      <c r="J315" s="28"/>
      <c r="K315" s="28"/>
      <c r="L315" s="28"/>
      <c r="M315" s="28">
        <f>G315*(1+$T$8)</f>
        <v>231716.39650833761</v>
      </c>
      <c r="N315" s="28"/>
      <c r="O315" s="28">
        <f t="shared" ref="O315:O319" si="35">M315*(1+$T$8)</f>
        <v>235887.29164548768</v>
      </c>
      <c r="P315" s="28"/>
      <c r="Q315" s="28"/>
      <c r="R315" s="28"/>
      <c r="S315" s="28"/>
      <c r="T315" s="4" t="str">
        <f t="shared" si="34"/>
        <v/>
      </c>
      <c r="U315" s="4"/>
      <c r="V315" s="4"/>
      <c r="W315" s="4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ht="12.75" customHeight="1" x14ac:dyDescent="0.25">
      <c r="A316" s="30"/>
      <c r="B316" s="39"/>
      <c r="C316" s="31">
        <v>169</v>
      </c>
      <c r="D316" s="59"/>
      <c r="E316" s="38" t="s">
        <v>118</v>
      </c>
      <c r="F316" s="28">
        <v>1</v>
      </c>
      <c r="G316" s="34">
        <v>202328.22222950234</v>
      </c>
      <c r="H316" s="28"/>
      <c r="I316" s="28"/>
      <c r="J316" s="28"/>
      <c r="K316" s="28"/>
      <c r="L316" s="28"/>
      <c r="M316" s="28">
        <f>G316*(1+$T$8)</f>
        <v>205970.13022963339</v>
      </c>
      <c r="N316" s="28"/>
      <c r="O316" s="28">
        <f t="shared" si="35"/>
        <v>209677.5925737668</v>
      </c>
      <c r="P316" s="28"/>
      <c r="Q316" s="28"/>
      <c r="R316" s="28"/>
      <c r="S316" s="28"/>
      <c r="T316" s="4" t="str">
        <f t="shared" si="34"/>
        <v/>
      </c>
      <c r="U316" s="4"/>
      <c r="V316" s="4"/>
      <c r="W316" s="4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12.75" customHeight="1" x14ac:dyDescent="0.25">
      <c r="A317" s="30"/>
      <c r="B317" s="79"/>
      <c r="C317" s="31">
        <v>170</v>
      </c>
      <c r="D317" s="59"/>
      <c r="E317" s="33" t="s">
        <v>1</v>
      </c>
      <c r="F317" s="28">
        <v>6</v>
      </c>
      <c r="G317" s="34">
        <v>158068.92361679871</v>
      </c>
      <c r="H317" s="28"/>
      <c r="I317" s="28"/>
      <c r="J317" s="28"/>
      <c r="K317" s="28"/>
      <c r="L317" s="28"/>
      <c r="M317" s="28">
        <f>G317*(1+$T$8)</f>
        <v>160914.1642419011</v>
      </c>
      <c r="N317" s="28"/>
      <c r="O317" s="28">
        <f t="shared" si="35"/>
        <v>163810.61919825533</v>
      </c>
      <c r="P317" s="28"/>
      <c r="Q317" s="28"/>
      <c r="R317" s="28"/>
      <c r="S317" s="28"/>
      <c r="T317" s="4" t="str">
        <f t="shared" si="34"/>
        <v/>
      </c>
      <c r="U317" s="4"/>
      <c r="V317" s="4"/>
      <c r="W317" s="4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ht="12.75" customHeight="1" x14ac:dyDescent="0.25">
      <c r="A318" s="30"/>
      <c r="B318" s="79"/>
      <c r="C318" s="31">
        <v>171</v>
      </c>
      <c r="D318" s="59"/>
      <c r="E318" s="38" t="s">
        <v>119</v>
      </c>
      <c r="F318" s="28">
        <v>1</v>
      </c>
      <c r="G318" s="34">
        <v>106283.01513715761</v>
      </c>
      <c r="H318" s="28"/>
      <c r="I318" s="28"/>
      <c r="J318" s="28"/>
      <c r="K318" s="28"/>
      <c r="L318" s="28"/>
      <c r="M318" s="28">
        <f>G318*(1+$T$8)</f>
        <v>108196.10940962644</v>
      </c>
      <c r="N318" s="28"/>
      <c r="O318" s="28">
        <f t="shared" si="35"/>
        <v>110143.63937899972</v>
      </c>
      <c r="P318" s="28"/>
      <c r="Q318" s="28"/>
      <c r="R318" s="28"/>
      <c r="S318" s="28"/>
      <c r="T318" s="4" t="str">
        <f t="shared" si="34"/>
        <v/>
      </c>
      <c r="U318" s="4"/>
      <c r="V318" s="4"/>
      <c r="W318" s="4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ht="12.75" customHeight="1" x14ac:dyDescent="0.25">
      <c r="A319" s="30"/>
      <c r="B319" s="79"/>
      <c r="C319" s="31">
        <v>172</v>
      </c>
      <c r="D319" s="59"/>
      <c r="E319" s="33" t="s">
        <v>56</v>
      </c>
      <c r="F319" s="28">
        <v>2</v>
      </c>
      <c r="G319" s="34">
        <v>83480.358936101038</v>
      </c>
      <c r="H319" s="28"/>
      <c r="I319" s="28"/>
      <c r="J319" s="28"/>
      <c r="K319" s="28"/>
      <c r="L319" s="35"/>
      <c r="M319" s="28">
        <f>G319*(1+$T$8)</f>
        <v>84983.005396950859</v>
      </c>
      <c r="N319" s="35"/>
      <c r="O319" s="28">
        <f t="shared" si="35"/>
        <v>86512.69949409597</v>
      </c>
      <c r="P319" s="28"/>
      <c r="Q319" s="28"/>
      <c r="R319" s="28"/>
      <c r="S319" s="28"/>
      <c r="T319" s="4" t="str">
        <f t="shared" si="34"/>
        <v/>
      </c>
      <c r="U319" s="4"/>
      <c r="V319" s="4"/>
      <c r="W319" s="4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ht="12.75" customHeight="1" x14ac:dyDescent="0.25">
      <c r="A320" s="30"/>
      <c r="B320" s="39"/>
      <c r="C320" s="31"/>
      <c r="D320" s="59"/>
      <c r="E320" s="36" t="s">
        <v>51</v>
      </c>
      <c r="F320" s="37">
        <f>SUM(F315:F319)</f>
        <v>11</v>
      </c>
      <c r="G320" s="34"/>
      <c r="H320" s="37">
        <f>SUM(H315:H319)</f>
        <v>0</v>
      </c>
      <c r="I320" s="28"/>
      <c r="J320" s="37">
        <f>SUM(J315:J319)</f>
        <v>0</v>
      </c>
      <c r="K320" s="28"/>
      <c r="L320" s="28">
        <f>SUM(L315:L319)</f>
        <v>0</v>
      </c>
      <c r="M320" s="28"/>
      <c r="N320" s="28">
        <f>SUM(N315:N319)</f>
        <v>0</v>
      </c>
      <c r="O320" s="28"/>
      <c r="P320" s="37">
        <f>SUM(P315:P319)</f>
        <v>0</v>
      </c>
      <c r="Q320" s="28"/>
      <c r="R320" s="37">
        <f>SUM(R315:R319)</f>
        <v>0</v>
      </c>
      <c r="S320" s="28"/>
      <c r="T320" s="4"/>
      <c r="U320" s="4"/>
      <c r="V320" s="4"/>
      <c r="W320" s="4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ht="12.75" customHeight="1" x14ac:dyDescent="0.25">
      <c r="A321" s="30"/>
      <c r="B321" s="39"/>
      <c r="C321" s="31"/>
      <c r="D321" s="59"/>
      <c r="E321" s="38"/>
      <c r="F321" s="53"/>
      <c r="G321" s="33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" t="str">
        <f t="shared" ref="T321:T357" si="36">IF(R321="","",IF(R321=0,"DELETE",""))</f>
        <v/>
      </c>
      <c r="U321" s="4"/>
      <c r="V321" s="4"/>
      <c r="W321" s="4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ht="12.75" customHeight="1" x14ac:dyDescent="0.25">
      <c r="A322" s="30"/>
      <c r="B322" s="39"/>
      <c r="C322" s="4"/>
      <c r="D322" s="59"/>
      <c r="E322" s="32" t="s">
        <v>120</v>
      </c>
      <c r="F322" s="28"/>
      <c r="G322" s="33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4" t="str">
        <f t="shared" si="36"/>
        <v/>
      </c>
      <c r="U322" s="4"/>
      <c r="V322" s="4"/>
      <c r="W322" s="4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ht="12.75" customHeight="1" x14ac:dyDescent="0.25">
      <c r="A323" s="30"/>
      <c r="B323" s="39"/>
      <c r="C323" s="4"/>
      <c r="D323" s="59"/>
      <c r="E323" s="32"/>
      <c r="F323" s="28"/>
      <c r="G323" s="33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4" t="str">
        <f t="shared" si="36"/>
        <v/>
      </c>
      <c r="U323" s="4"/>
      <c r="V323" s="4"/>
      <c r="W323" s="4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ht="12.75" customHeight="1" x14ac:dyDescent="0.25">
      <c r="A324" s="55"/>
      <c r="B324" s="39"/>
      <c r="C324" s="31">
        <v>173</v>
      </c>
      <c r="D324" s="59"/>
      <c r="E324" s="33" t="s">
        <v>121</v>
      </c>
      <c r="F324" s="28">
        <v>1</v>
      </c>
      <c r="G324" s="34">
        <v>128097.08299888697</v>
      </c>
      <c r="H324" s="28"/>
      <c r="I324" s="28"/>
      <c r="J324" s="28"/>
      <c r="K324" s="56"/>
      <c r="L324" s="28"/>
      <c r="M324" s="56">
        <f t="shared" ref="M324:M330" si="37">G324*(1+$T$8)</f>
        <v>130402.83049286694</v>
      </c>
      <c r="N324" s="28"/>
      <c r="O324" s="56">
        <f t="shared" ref="O324:O359" si="38">M324*(1+$T$8)</f>
        <v>132750.08144173856</v>
      </c>
      <c r="P324" s="28"/>
      <c r="Q324" s="28"/>
      <c r="R324" s="28"/>
      <c r="S324" s="28"/>
      <c r="T324" s="4" t="str">
        <f t="shared" si="36"/>
        <v/>
      </c>
      <c r="U324" s="4"/>
      <c r="V324" s="4"/>
      <c r="W324" s="4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ht="12.75" customHeight="1" x14ac:dyDescent="0.25">
      <c r="A325" s="55"/>
      <c r="B325" s="39"/>
      <c r="C325" s="31">
        <v>174</v>
      </c>
      <c r="D325" s="59"/>
      <c r="E325" s="33" t="s">
        <v>122</v>
      </c>
      <c r="F325" s="28">
        <v>1</v>
      </c>
      <c r="G325" s="34">
        <v>112648.27365401163</v>
      </c>
      <c r="H325" s="28"/>
      <c r="I325" s="28"/>
      <c r="J325" s="28"/>
      <c r="K325" s="56"/>
      <c r="L325" s="28"/>
      <c r="M325" s="56">
        <f t="shared" si="37"/>
        <v>114675.94257978385</v>
      </c>
      <c r="N325" s="28"/>
      <c r="O325" s="56">
        <f t="shared" si="38"/>
        <v>116740.10954621996</v>
      </c>
      <c r="P325" s="28"/>
      <c r="Q325" s="28"/>
      <c r="R325" s="28"/>
      <c r="S325" s="28"/>
      <c r="T325" s="4" t="str">
        <f t="shared" si="36"/>
        <v/>
      </c>
      <c r="U325" s="4"/>
      <c r="V325" s="4"/>
      <c r="W325" s="4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ht="12.75" customHeight="1" x14ac:dyDescent="0.25">
      <c r="A326" s="55"/>
      <c r="B326" s="39"/>
      <c r="C326" s="31">
        <v>175</v>
      </c>
      <c r="D326" s="59"/>
      <c r="E326" s="33" t="s">
        <v>123</v>
      </c>
      <c r="F326" s="28">
        <v>1</v>
      </c>
      <c r="G326" s="34">
        <v>109808.94054263564</v>
      </c>
      <c r="H326" s="28"/>
      <c r="I326" s="28"/>
      <c r="J326" s="28"/>
      <c r="K326" s="56"/>
      <c r="L326" s="28"/>
      <c r="M326" s="56">
        <f t="shared" si="37"/>
        <v>111785.50147240308</v>
      </c>
      <c r="N326" s="28"/>
      <c r="O326" s="56">
        <f t="shared" si="38"/>
        <v>113797.64049890633</v>
      </c>
      <c r="P326" s="28"/>
      <c r="Q326" s="28"/>
      <c r="R326" s="28"/>
      <c r="S326" s="28"/>
      <c r="T326" s="4" t="str">
        <f t="shared" si="36"/>
        <v/>
      </c>
      <c r="U326" s="4"/>
      <c r="V326" s="4"/>
      <c r="W326" s="4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ht="12.75" customHeight="1" x14ac:dyDescent="0.25">
      <c r="A327" s="30"/>
      <c r="B327" s="39"/>
      <c r="C327" s="31">
        <v>176</v>
      </c>
      <c r="D327" s="59"/>
      <c r="E327" s="33" t="s">
        <v>124</v>
      </c>
      <c r="F327" s="28">
        <v>1</v>
      </c>
      <c r="G327" s="34">
        <v>104351.42553607424</v>
      </c>
      <c r="H327" s="28"/>
      <c r="I327" s="28"/>
      <c r="J327" s="28"/>
      <c r="K327" s="56"/>
      <c r="L327" s="28"/>
      <c r="M327" s="56">
        <f t="shared" si="37"/>
        <v>106229.75119572358</v>
      </c>
      <c r="N327" s="28"/>
      <c r="O327" s="56">
        <f t="shared" si="38"/>
        <v>108141.88671724661</v>
      </c>
      <c r="P327" s="28"/>
      <c r="Q327" s="28"/>
      <c r="R327" s="28"/>
      <c r="S327" s="28"/>
      <c r="T327" s="4" t="str">
        <f t="shared" si="36"/>
        <v/>
      </c>
      <c r="U327" s="4"/>
      <c r="V327" s="4"/>
      <c r="W327" s="4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ht="12.75" customHeight="1" x14ac:dyDescent="0.25">
      <c r="A328" s="30"/>
      <c r="B328" s="39"/>
      <c r="C328" s="31">
        <v>177</v>
      </c>
      <c r="D328" s="59"/>
      <c r="E328" s="41" t="s">
        <v>125</v>
      </c>
      <c r="F328" s="28">
        <v>1</v>
      </c>
      <c r="G328" s="34">
        <v>89234.721284266139</v>
      </c>
      <c r="H328" s="28"/>
      <c r="I328" s="28"/>
      <c r="J328" s="28"/>
      <c r="K328" s="56"/>
      <c r="L328" s="28"/>
      <c r="M328" s="56">
        <f t="shared" si="37"/>
        <v>90840.946267382926</v>
      </c>
      <c r="N328" s="28"/>
      <c r="O328" s="56">
        <f t="shared" si="38"/>
        <v>92476.083300195824</v>
      </c>
      <c r="P328" s="28"/>
      <c r="Q328" s="28"/>
      <c r="R328" s="28"/>
      <c r="S328" s="28"/>
      <c r="T328" s="4" t="str">
        <f t="shared" si="36"/>
        <v/>
      </c>
      <c r="U328" s="4"/>
      <c r="V328" s="4"/>
      <c r="W328" s="4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ht="12.75" customHeight="1" x14ac:dyDescent="0.25">
      <c r="A329" s="39"/>
      <c r="B329" s="39"/>
      <c r="C329" s="31">
        <v>178</v>
      </c>
      <c r="D329" s="59"/>
      <c r="E329" s="41" t="s">
        <v>155</v>
      </c>
      <c r="F329" s="28">
        <v>1</v>
      </c>
      <c r="G329" s="34">
        <v>84723.35040000001</v>
      </c>
      <c r="H329" s="28"/>
      <c r="I329" s="28"/>
      <c r="J329" s="28"/>
      <c r="K329" s="56"/>
      <c r="L329" s="28"/>
      <c r="M329" s="56">
        <f t="shared" si="37"/>
        <v>86248.370707200011</v>
      </c>
      <c r="N329" s="28"/>
      <c r="O329" s="56">
        <f t="shared" si="38"/>
        <v>87800.84137992961</v>
      </c>
      <c r="P329" s="28"/>
      <c r="Q329" s="28"/>
      <c r="R329" s="28"/>
      <c r="S329" s="28"/>
      <c r="T329" s="4" t="str">
        <f t="shared" si="36"/>
        <v/>
      </c>
      <c r="U329" s="4"/>
      <c r="V329" s="4"/>
      <c r="W329" s="4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ht="12.75" customHeight="1" x14ac:dyDescent="0.25">
      <c r="A330" s="30"/>
      <c r="B330" s="39"/>
      <c r="C330" s="31">
        <v>179</v>
      </c>
      <c r="D330" s="59"/>
      <c r="E330" s="4" t="s">
        <v>126</v>
      </c>
      <c r="F330" s="28">
        <v>1</v>
      </c>
      <c r="G330" s="34">
        <v>80091.372861122232</v>
      </c>
      <c r="H330" s="28"/>
      <c r="I330" s="28"/>
      <c r="J330" s="28"/>
      <c r="K330" s="56"/>
      <c r="L330" s="28"/>
      <c r="M330" s="56">
        <f t="shared" si="37"/>
        <v>81533.017572622441</v>
      </c>
      <c r="N330" s="28"/>
      <c r="O330" s="56">
        <f t="shared" si="38"/>
        <v>83000.611888929649</v>
      </c>
      <c r="P330" s="28"/>
      <c r="Q330" s="28"/>
      <c r="R330" s="28"/>
      <c r="S330" s="28"/>
      <c r="T330" s="4" t="str">
        <f t="shared" si="36"/>
        <v/>
      </c>
      <c r="U330" s="4"/>
      <c r="V330" s="4"/>
      <c r="W330" s="4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ht="12.75" customHeight="1" x14ac:dyDescent="0.25">
      <c r="A331" s="39"/>
      <c r="B331" s="39"/>
      <c r="C331" s="31">
        <v>180</v>
      </c>
      <c r="D331" s="59"/>
      <c r="E331" s="33" t="s">
        <v>151</v>
      </c>
      <c r="F331" s="28">
        <v>1</v>
      </c>
      <c r="G331" s="34">
        <v>77310.057240000009</v>
      </c>
      <c r="H331" s="28"/>
      <c r="I331" s="28"/>
      <c r="J331" s="28"/>
      <c r="K331" s="56"/>
      <c r="L331" s="28"/>
      <c r="M331" s="56">
        <f t="shared" ref="M331:M333" si="39">G331*(1+$T$8)</f>
        <v>78701.638270320007</v>
      </c>
      <c r="N331" s="28"/>
      <c r="O331" s="56">
        <f t="shared" si="38"/>
        <v>80118.267759185765</v>
      </c>
      <c r="P331" s="28"/>
      <c r="Q331" s="28"/>
      <c r="R331" s="28"/>
      <c r="S331" s="28"/>
      <c r="T331" s="4" t="str">
        <f t="shared" si="36"/>
        <v/>
      </c>
      <c r="U331" s="4"/>
      <c r="V331" s="4"/>
      <c r="W331" s="4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ht="12.75" customHeight="1" x14ac:dyDescent="0.25">
      <c r="A332" s="39"/>
      <c r="B332" s="39"/>
      <c r="C332" s="31">
        <v>181</v>
      </c>
      <c r="D332" s="59"/>
      <c r="E332" s="33" t="s">
        <v>148</v>
      </c>
      <c r="F332" s="28">
        <v>1</v>
      </c>
      <c r="G332" s="34">
        <v>77310.057240000009</v>
      </c>
      <c r="H332" s="28"/>
      <c r="I332" s="28"/>
      <c r="J332" s="28"/>
      <c r="K332" s="56"/>
      <c r="L332" s="28"/>
      <c r="M332" s="56">
        <f t="shared" si="39"/>
        <v>78701.638270320007</v>
      </c>
      <c r="N332" s="28"/>
      <c r="O332" s="56">
        <f t="shared" si="38"/>
        <v>80118.267759185765</v>
      </c>
      <c r="P332" s="28"/>
      <c r="Q332" s="28"/>
      <c r="R332" s="28"/>
      <c r="S332" s="28"/>
      <c r="T332" s="4" t="str">
        <f t="shared" si="36"/>
        <v/>
      </c>
      <c r="U332" s="4"/>
      <c r="V332" s="4"/>
      <c r="W332" s="4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ht="12.75" customHeight="1" x14ac:dyDescent="0.25">
      <c r="A333" s="39"/>
      <c r="B333" s="39"/>
      <c r="C333" s="31">
        <v>182</v>
      </c>
      <c r="D333" s="59"/>
      <c r="E333" s="33" t="s">
        <v>152</v>
      </c>
      <c r="F333" s="28">
        <v>1</v>
      </c>
      <c r="G333" s="34">
        <v>77310.057240000009</v>
      </c>
      <c r="H333" s="28"/>
      <c r="I333" s="28"/>
      <c r="J333" s="28"/>
      <c r="K333" s="56"/>
      <c r="L333" s="28"/>
      <c r="M333" s="56">
        <f t="shared" si="39"/>
        <v>78701.638270320007</v>
      </c>
      <c r="N333" s="28"/>
      <c r="O333" s="56">
        <f t="shared" si="38"/>
        <v>80118.267759185765</v>
      </c>
      <c r="P333" s="28"/>
      <c r="Q333" s="28"/>
      <c r="R333" s="28"/>
      <c r="S333" s="28"/>
      <c r="T333" s="4" t="str">
        <f t="shared" si="36"/>
        <v/>
      </c>
      <c r="U333" s="4"/>
      <c r="V333" s="4"/>
      <c r="W333" s="4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ht="12.75" customHeight="1" x14ac:dyDescent="0.25">
      <c r="A334" s="39"/>
      <c r="B334" s="39"/>
      <c r="C334" s="31">
        <v>183</v>
      </c>
      <c r="D334" s="59"/>
      <c r="E334" s="33" t="s">
        <v>317</v>
      </c>
      <c r="F334" s="28">
        <v>1</v>
      </c>
      <c r="G334" s="34">
        <v>77310.057240000009</v>
      </c>
      <c r="H334" s="28"/>
      <c r="I334" s="28"/>
      <c r="J334" s="28"/>
      <c r="K334" s="56"/>
      <c r="L334" s="28"/>
      <c r="M334" s="56">
        <f t="shared" ref="M334:M359" si="40">G334*(1+$T$8)</f>
        <v>78701.638270320007</v>
      </c>
      <c r="N334" s="28"/>
      <c r="O334" s="56">
        <f t="shared" si="38"/>
        <v>80118.267759185765</v>
      </c>
      <c r="P334" s="28"/>
      <c r="Q334" s="28"/>
      <c r="R334" s="28"/>
      <c r="S334" s="28"/>
      <c r="T334" s="4" t="str">
        <f t="shared" si="36"/>
        <v/>
      </c>
      <c r="U334" s="4"/>
      <c r="V334" s="4"/>
      <c r="W334" s="4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ht="12.75" customHeight="1" x14ac:dyDescent="0.25">
      <c r="A335" s="30"/>
      <c r="B335" s="39"/>
      <c r="C335" s="31">
        <v>184</v>
      </c>
      <c r="D335" s="59"/>
      <c r="E335" s="4" t="s">
        <v>127</v>
      </c>
      <c r="F335" s="28">
        <v>3</v>
      </c>
      <c r="G335" s="34">
        <v>75829.544831742387</v>
      </c>
      <c r="H335" s="28"/>
      <c r="I335" s="28"/>
      <c r="J335" s="28"/>
      <c r="K335" s="56"/>
      <c r="L335" s="28"/>
      <c r="M335" s="56">
        <f t="shared" si="40"/>
        <v>77194.47663871375</v>
      </c>
      <c r="N335" s="28"/>
      <c r="O335" s="56">
        <f t="shared" si="38"/>
        <v>78583.977218210595</v>
      </c>
      <c r="P335" s="28"/>
      <c r="Q335" s="28"/>
      <c r="R335" s="28"/>
      <c r="S335" s="28"/>
      <c r="T335" s="4" t="str">
        <f t="shared" si="36"/>
        <v/>
      </c>
      <c r="U335" s="4"/>
      <c r="V335" s="4"/>
      <c r="W335" s="4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ht="12.75" customHeight="1" x14ac:dyDescent="0.25">
      <c r="A336" s="39"/>
      <c r="B336" s="39"/>
      <c r="C336" s="31">
        <v>185</v>
      </c>
      <c r="D336" s="59"/>
      <c r="E336" s="33" t="s">
        <v>128</v>
      </c>
      <c r="F336" s="28">
        <v>1</v>
      </c>
      <c r="G336" s="34">
        <v>75826.939855881181</v>
      </c>
      <c r="H336" s="28"/>
      <c r="I336" s="28"/>
      <c r="J336" s="28"/>
      <c r="K336" s="56"/>
      <c r="L336" s="28"/>
      <c r="M336" s="56">
        <f t="shared" si="40"/>
        <v>77191.824773287037</v>
      </c>
      <c r="N336" s="28"/>
      <c r="O336" s="56">
        <f t="shared" si="38"/>
        <v>78581.277619206201</v>
      </c>
      <c r="P336" s="28"/>
      <c r="Q336" s="28"/>
      <c r="R336" s="28"/>
      <c r="S336" s="28"/>
      <c r="T336" s="4" t="str">
        <f t="shared" si="36"/>
        <v/>
      </c>
      <c r="U336" s="4"/>
      <c r="V336" s="4"/>
      <c r="W336" s="4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ht="12.75" customHeight="1" x14ac:dyDescent="0.25">
      <c r="A337" s="39"/>
      <c r="B337" s="39"/>
      <c r="C337" s="31">
        <v>186</v>
      </c>
      <c r="D337" s="59"/>
      <c r="E337" s="33" t="s">
        <v>2</v>
      </c>
      <c r="F337" s="28">
        <v>1</v>
      </c>
      <c r="G337" s="34">
        <v>75826.939855881181</v>
      </c>
      <c r="H337" s="28"/>
      <c r="I337" s="28"/>
      <c r="J337" s="28"/>
      <c r="K337" s="56"/>
      <c r="L337" s="28"/>
      <c r="M337" s="56">
        <f t="shared" si="40"/>
        <v>77191.824773287037</v>
      </c>
      <c r="N337" s="28"/>
      <c r="O337" s="56">
        <f t="shared" si="38"/>
        <v>78581.277619206201</v>
      </c>
      <c r="P337" s="28"/>
      <c r="Q337" s="28"/>
      <c r="R337" s="28"/>
      <c r="S337" s="28"/>
      <c r="T337" s="4" t="str">
        <f t="shared" si="36"/>
        <v/>
      </c>
      <c r="U337" s="4"/>
      <c r="V337" s="4"/>
      <c r="W337" s="4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ht="12.75" customHeight="1" x14ac:dyDescent="0.25">
      <c r="A338" s="39"/>
      <c r="B338" s="39"/>
      <c r="C338" s="31">
        <v>187</v>
      </c>
      <c r="D338" s="59"/>
      <c r="E338" s="4" t="s">
        <v>3</v>
      </c>
      <c r="F338" s="28">
        <v>63</v>
      </c>
      <c r="G338" s="34">
        <v>75826.939855881181</v>
      </c>
      <c r="H338" s="28"/>
      <c r="I338" s="28"/>
      <c r="J338" s="28"/>
      <c r="K338" s="56"/>
      <c r="L338" s="28"/>
      <c r="M338" s="56">
        <f t="shared" si="40"/>
        <v>77191.824773287037</v>
      </c>
      <c r="N338" s="28"/>
      <c r="O338" s="56">
        <f t="shared" si="38"/>
        <v>78581.277619206201</v>
      </c>
      <c r="P338" s="28"/>
      <c r="Q338" s="28"/>
      <c r="R338" s="28"/>
      <c r="S338" s="28"/>
      <c r="T338" s="4" t="str">
        <f t="shared" si="36"/>
        <v/>
      </c>
      <c r="U338" s="4"/>
      <c r="V338" s="4"/>
      <c r="W338" s="4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ht="12.75" customHeight="1" x14ac:dyDescent="0.25">
      <c r="A339" s="39"/>
      <c r="B339" s="39"/>
      <c r="C339" s="31">
        <v>188</v>
      </c>
      <c r="D339" s="59"/>
      <c r="E339" s="33" t="s">
        <v>129</v>
      </c>
      <c r="F339" s="28">
        <v>2</v>
      </c>
      <c r="G339" s="34">
        <v>75222.585456081666</v>
      </c>
      <c r="H339" s="28"/>
      <c r="I339" s="28"/>
      <c r="J339" s="28"/>
      <c r="K339" s="56"/>
      <c r="L339" s="28"/>
      <c r="M339" s="56">
        <f t="shared" si="40"/>
        <v>76576.591994291142</v>
      </c>
      <c r="N339" s="28"/>
      <c r="O339" s="56">
        <f t="shared" si="38"/>
        <v>77954.970650188377</v>
      </c>
      <c r="P339" s="28"/>
      <c r="Q339" s="28"/>
      <c r="R339" s="28"/>
      <c r="S339" s="28"/>
      <c r="T339" s="4" t="str">
        <f t="shared" si="36"/>
        <v/>
      </c>
      <c r="U339" s="4"/>
      <c r="V339" s="4"/>
      <c r="W339" s="4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ht="12.75" customHeight="1" x14ac:dyDescent="0.25">
      <c r="A340" s="39"/>
      <c r="B340" s="39"/>
      <c r="C340" s="31">
        <v>189</v>
      </c>
      <c r="D340" s="59"/>
      <c r="E340" s="33" t="s">
        <v>318</v>
      </c>
      <c r="F340" s="28">
        <v>1</v>
      </c>
      <c r="G340" s="34">
        <v>72602.399999999994</v>
      </c>
      <c r="H340" s="28"/>
      <c r="I340" s="28"/>
      <c r="J340" s="28"/>
      <c r="K340" s="56"/>
      <c r="L340" s="28"/>
      <c r="M340" s="56">
        <f t="shared" si="40"/>
        <v>73909.243199999997</v>
      </c>
      <c r="N340" s="28"/>
      <c r="O340" s="56">
        <f t="shared" si="38"/>
        <v>75239.6095776</v>
      </c>
      <c r="P340" s="28"/>
      <c r="Q340" s="28"/>
      <c r="R340" s="28"/>
      <c r="S340" s="28"/>
      <c r="T340" s="4" t="str">
        <f t="shared" si="36"/>
        <v/>
      </c>
      <c r="U340" s="4"/>
      <c r="V340" s="4"/>
      <c r="W340" s="4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12.75" customHeight="1" x14ac:dyDescent="0.25">
      <c r="A341" s="39"/>
      <c r="B341" s="39"/>
      <c r="C341" s="31">
        <v>190</v>
      </c>
      <c r="D341" s="59"/>
      <c r="E341" s="33" t="s">
        <v>130</v>
      </c>
      <c r="F341" s="28">
        <v>1</v>
      </c>
      <c r="G341" s="34">
        <v>59033.962966624145</v>
      </c>
      <c r="H341" s="28"/>
      <c r="I341" s="28"/>
      <c r="J341" s="28"/>
      <c r="K341" s="56"/>
      <c r="L341" s="28"/>
      <c r="M341" s="56">
        <f t="shared" si="40"/>
        <v>60096.574300023378</v>
      </c>
      <c r="N341" s="28"/>
      <c r="O341" s="56">
        <f t="shared" si="38"/>
        <v>61178.312637423798</v>
      </c>
      <c r="P341" s="28"/>
      <c r="Q341" s="28"/>
      <c r="R341" s="28"/>
      <c r="S341" s="28"/>
      <c r="T341" s="4" t="str">
        <f t="shared" si="36"/>
        <v/>
      </c>
      <c r="U341" s="4"/>
      <c r="V341" s="4"/>
      <c r="W341" s="4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ht="12.75" customHeight="1" x14ac:dyDescent="0.25">
      <c r="A342" s="30"/>
      <c r="B342" s="39"/>
      <c r="C342" s="31">
        <v>191</v>
      </c>
      <c r="D342" s="59"/>
      <c r="E342" s="33" t="s">
        <v>131</v>
      </c>
      <c r="F342" s="28">
        <v>1</v>
      </c>
      <c r="G342" s="34">
        <v>59033.962966624145</v>
      </c>
      <c r="H342" s="28"/>
      <c r="I342" s="28"/>
      <c r="J342" s="28"/>
      <c r="K342" s="56"/>
      <c r="L342" s="28"/>
      <c r="M342" s="56">
        <f t="shared" si="40"/>
        <v>60096.574300023378</v>
      </c>
      <c r="N342" s="28"/>
      <c r="O342" s="56">
        <f t="shared" si="38"/>
        <v>61178.312637423798</v>
      </c>
      <c r="P342" s="28"/>
      <c r="Q342" s="28"/>
      <c r="R342" s="28"/>
      <c r="S342" s="28"/>
      <c r="T342" s="4" t="str">
        <f t="shared" si="36"/>
        <v/>
      </c>
      <c r="U342" s="4"/>
      <c r="V342" s="4"/>
      <c r="W342" s="4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ht="12.75" customHeight="1" x14ac:dyDescent="0.25">
      <c r="A343" s="30"/>
      <c r="B343" s="39"/>
      <c r="C343" s="31">
        <v>192</v>
      </c>
      <c r="D343" s="59"/>
      <c r="E343" s="33" t="s">
        <v>132</v>
      </c>
      <c r="F343" s="28">
        <v>1</v>
      </c>
      <c r="G343" s="34">
        <v>49226.456468437937</v>
      </c>
      <c r="H343" s="28"/>
      <c r="I343" s="28"/>
      <c r="J343" s="28"/>
      <c r="K343" s="56"/>
      <c r="L343" s="28"/>
      <c r="M343" s="56">
        <f t="shared" si="40"/>
        <v>50112.532684869817</v>
      </c>
      <c r="N343" s="28"/>
      <c r="O343" s="56">
        <f t="shared" si="38"/>
        <v>51014.558273197472</v>
      </c>
      <c r="P343" s="28"/>
      <c r="Q343" s="28"/>
      <c r="R343" s="28"/>
      <c r="S343" s="28"/>
      <c r="T343" s="4" t="str">
        <f t="shared" si="36"/>
        <v/>
      </c>
      <c r="U343" s="4"/>
      <c r="V343" s="4"/>
      <c r="W343" s="4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ht="12.75" customHeight="1" x14ac:dyDescent="0.25">
      <c r="A344" s="30"/>
      <c r="B344" s="39"/>
      <c r="C344" s="31">
        <v>193</v>
      </c>
      <c r="D344" s="59"/>
      <c r="E344" s="41" t="s">
        <v>133</v>
      </c>
      <c r="F344" s="28">
        <v>5</v>
      </c>
      <c r="G344" s="34">
        <v>49226.228849187923</v>
      </c>
      <c r="H344" s="28"/>
      <c r="I344" s="28"/>
      <c r="J344" s="28"/>
      <c r="K344" s="56"/>
      <c r="L344" s="28"/>
      <c r="M344" s="56">
        <f t="shared" si="40"/>
        <v>50112.300968473304</v>
      </c>
      <c r="N344" s="28"/>
      <c r="O344" s="56">
        <f t="shared" si="38"/>
        <v>51014.322385905827</v>
      </c>
      <c r="P344" s="28"/>
      <c r="Q344" s="28"/>
      <c r="R344" s="28"/>
      <c r="S344" s="28"/>
      <c r="T344" s="4" t="str">
        <f t="shared" si="36"/>
        <v/>
      </c>
      <c r="U344" s="4"/>
      <c r="V344" s="4"/>
      <c r="W344" s="4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ht="12.75" customHeight="1" x14ac:dyDescent="0.25">
      <c r="A345" s="30"/>
      <c r="B345" s="39"/>
      <c r="C345" s="31">
        <v>194</v>
      </c>
      <c r="D345" s="59"/>
      <c r="E345" s="4" t="s">
        <v>134</v>
      </c>
      <c r="F345" s="28">
        <v>1</v>
      </c>
      <c r="G345" s="34">
        <v>48126.929035759473</v>
      </c>
      <c r="H345" s="28"/>
      <c r="I345" s="28"/>
      <c r="J345" s="28"/>
      <c r="K345" s="56"/>
      <c r="L345" s="28"/>
      <c r="M345" s="56">
        <f t="shared" si="40"/>
        <v>48993.213758403144</v>
      </c>
      <c r="N345" s="28"/>
      <c r="O345" s="56">
        <f t="shared" si="38"/>
        <v>49875.091606054404</v>
      </c>
      <c r="P345" s="28"/>
      <c r="Q345" s="28"/>
      <c r="R345" s="28"/>
      <c r="S345" s="28"/>
      <c r="T345" s="4" t="str">
        <f t="shared" si="36"/>
        <v/>
      </c>
      <c r="U345" s="4"/>
      <c r="V345" s="4"/>
      <c r="W345" s="4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ht="12.75" customHeight="1" x14ac:dyDescent="0.25">
      <c r="A346" s="30"/>
      <c r="B346" s="39"/>
      <c r="C346" s="31">
        <v>195</v>
      </c>
      <c r="D346" s="59"/>
      <c r="E346" s="4" t="s">
        <v>319</v>
      </c>
      <c r="F346" s="28">
        <v>1</v>
      </c>
      <c r="G346" s="34">
        <v>45630</v>
      </c>
      <c r="H346" s="28"/>
      <c r="I346" s="28"/>
      <c r="J346" s="28"/>
      <c r="K346" s="56"/>
      <c r="L346" s="28"/>
      <c r="M346" s="56">
        <f t="shared" si="40"/>
        <v>46451.340000000004</v>
      </c>
      <c r="N346" s="28"/>
      <c r="O346" s="56">
        <f t="shared" si="38"/>
        <v>47287.464120000004</v>
      </c>
      <c r="P346" s="28"/>
      <c r="Q346" s="28"/>
      <c r="R346" s="28"/>
      <c r="S346" s="28"/>
      <c r="T346" s="4" t="str">
        <f t="shared" si="36"/>
        <v/>
      </c>
      <c r="U346" s="4"/>
      <c r="V346" s="4"/>
      <c r="W346" s="4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ht="12.75" customHeight="1" x14ac:dyDescent="0.25">
      <c r="A347" s="30"/>
      <c r="B347" s="39"/>
      <c r="C347" s="31">
        <v>196</v>
      </c>
      <c r="D347" s="59"/>
      <c r="E347" s="33" t="s">
        <v>135</v>
      </c>
      <c r="F347" s="28">
        <v>1</v>
      </c>
      <c r="G347" s="34">
        <v>44116.568697434617</v>
      </c>
      <c r="H347" s="28"/>
      <c r="I347" s="28"/>
      <c r="J347" s="28"/>
      <c r="K347" s="56"/>
      <c r="L347" s="28"/>
      <c r="M347" s="56">
        <f t="shared" si="40"/>
        <v>44910.666933988439</v>
      </c>
      <c r="N347" s="28"/>
      <c r="O347" s="56">
        <f t="shared" si="38"/>
        <v>45719.058938800234</v>
      </c>
      <c r="P347" s="28"/>
      <c r="Q347" s="28"/>
      <c r="R347" s="28"/>
      <c r="S347" s="28"/>
      <c r="T347" s="4" t="str">
        <f t="shared" si="36"/>
        <v/>
      </c>
      <c r="U347" s="4"/>
      <c r="V347" s="4"/>
      <c r="W347" s="4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ht="12.75" customHeight="1" x14ac:dyDescent="0.25">
      <c r="A348" s="30"/>
      <c r="B348" s="39"/>
      <c r="C348" s="31">
        <v>197</v>
      </c>
      <c r="D348" s="59"/>
      <c r="E348" s="33" t="s">
        <v>136</v>
      </c>
      <c r="F348" s="28">
        <v>8</v>
      </c>
      <c r="G348" s="34">
        <v>44081.401523308356</v>
      </c>
      <c r="H348" s="28"/>
      <c r="I348" s="28"/>
      <c r="J348" s="28"/>
      <c r="K348" s="56"/>
      <c r="L348" s="28"/>
      <c r="M348" s="56">
        <f t="shared" si="40"/>
        <v>44874.86675072791</v>
      </c>
      <c r="N348" s="28"/>
      <c r="O348" s="56">
        <f t="shared" si="38"/>
        <v>45682.614352241013</v>
      </c>
      <c r="P348" s="28"/>
      <c r="Q348" s="28"/>
      <c r="R348" s="28"/>
      <c r="S348" s="28"/>
      <c r="T348" s="4" t="str">
        <f t="shared" si="36"/>
        <v/>
      </c>
      <c r="U348" s="4"/>
      <c r="V348" s="4"/>
      <c r="W348" s="4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ht="12.75" customHeight="1" x14ac:dyDescent="0.25">
      <c r="A349" s="30"/>
      <c r="B349" s="39"/>
      <c r="C349" s="31">
        <v>198</v>
      </c>
      <c r="D349" s="59"/>
      <c r="E349" s="33" t="s">
        <v>137</v>
      </c>
      <c r="F349" s="28">
        <v>1</v>
      </c>
      <c r="G349" s="34">
        <v>43659.395433793172</v>
      </c>
      <c r="H349" s="28"/>
      <c r="I349" s="28"/>
      <c r="J349" s="28"/>
      <c r="K349" s="56"/>
      <c r="L349" s="28"/>
      <c r="M349" s="56">
        <f t="shared" si="40"/>
        <v>44445.264551601453</v>
      </c>
      <c r="N349" s="28"/>
      <c r="O349" s="56">
        <f t="shared" si="38"/>
        <v>45245.279313530278</v>
      </c>
      <c r="P349" s="28"/>
      <c r="Q349" s="28"/>
      <c r="R349" s="28"/>
      <c r="S349" s="28"/>
      <c r="T349" s="4" t="str">
        <f t="shared" si="36"/>
        <v/>
      </c>
      <c r="U349" s="4"/>
      <c r="V349" s="4"/>
      <c r="W349" s="4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ht="12.75" customHeight="1" x14ac:dyDescent="0.25">
      <c r="A350" s="30"/>
      <c r="B350" s="39"/>
      <c r="C350" s="31">
        <v>199</v>
      </c>
      <c r="D350" s="59"/>
      <c r="E350" s="33" t="s">
        <v>138</v>
      </c>
      <c r="F350" s="28">
        <v>1</v>
      </c>
      <c r="G350" s="34">
        <v>43659.395433793172</v>
      </c>
      <c r="H350" s="28"/>
      <c r="I350" s="28"/>
      <c r="J350" s="28"/>
      <c r="K350" s="56"/>
      <c r="L350" s="28"/>
      <c r="M350" s="56">
        <f t="shared" si="40"/>
        <v>44445.264551601453</v>
      </c>
      <c r="N350" s="28"/>
      <c r="O350" s="56">
        <f t="shared" si="38"/>
        <v>45245.279313530278</v>
      </c>
      <c r="P350" s="28"/>
      <c r="Q350" s="28"/>
      <c r="R350" s="28"/>
      <c r="S350" s="28"/>
      <c r="T350" s="4" t="str">
        <f t="shared" si="36"/>
        <v/>
      </c>
      <c r="U350" s="4"/>
      <c r="V350" s="4"/>
      <c r="W350" s="4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ht="12.75" customHeight="1" x14ac:dyDescent="0.25">
      <c r="A351" s="30"/>
      <c r="B351" s="39"/>
      <c r="C351" s="31">
        <v>200</v>
      </c>
      <c r="D351" s="59"/>
      <c r="E351" s="33" t="s">
        <v>320</v>
      </c>
      <c r="F351" s="28">
        <v>1</v>
      </c>
      <c r="G351" s="34">
        <v>43659.395433793172</v>
      </c>
      <c r="H351" s="28"/>
      <c r="I351" s="28"/>
      <c r="J351" s="28"/>
      <c r="K351" s="56"/>
      <c r="L351" s="28"/>
      <c r="M351" s="56">
        <f t="shared" si="40"/>
        <v>44445.264551601453</v>
      </c>
      <c r="N351" s="28"/>
      <c r="O351" s="56">
        <f t="shared" si="38"/>
        <v>45245.279313530278</v>
      </c>
      <c r="P351" s="28"/>
      <c r="Q351" s="28"/>
      <c r="R351" s="28"/>
      <c r="S351" s="28"/>
      <c r="T351" s="4" t="str">
        <f t="shared" si="36"/>
        <v/>
      </c>
      <c r="U351" s="4"/>
      <c r="V351" s="4"/>
      <c r="W351" s="4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ht="12.75" customHeight="1" x14ac:dyDescent="0.25">
      <c r="A352" s="39"/>
      <c r="B352" s="39"/>
      <c r="C352" s="31">
        <v>201</v>
      </c>
      <c r="D352" s="59"/>
      <c r="E352" s="33" t="s">
        <v>139</v>
      </c>
      <c r="F352" s="28">
        <v>2</v>
      </c>
      <c r="G352" s="34">
        <v>37542.912111684192</v>
      </c>
      <c r="H352" s="28"/>
      <c r="I352" s="28"/>
      <c r="J352" s="28"/>
      <c r="K352" s="56"/>
      <c r="L352" s="28"/>
      <c r="M352" s="56">
        <f t="shared" si="40"/>
        <v>38218.68452969451</v>
      </c>
      <c r="N352" s="28"/>
      <c r="O352" s="56">
        <f t="shared" si="38"/>
        <v>38906.62085122901</v>
      </c>
      <c r="P352" s="28"/>
      <c r="Q352" s="28"/>
      <c r="R352" s="28"/>
      <c r="S352" s="28"/>
      <c r="T352" s="4" t="str">
        <f t="shared" si="36"/>
        <v/>
      </c>
      <c r="U352" s="4"/>
      <c r="V352" s="4"/>
      <c r="W352" s="4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ht="12.75" customHeight="1" x14ac:dyDescent="0.25">
      <c r="A353" s="30"/>
      <c r="B353" s="39"/>
      <c r="C353" s="31">
        <v>202</v>
      </c>
      <c r="D353" s="59"/>
      <c r="E353" s="33" t="s">
        <v>140</v>
      </c>
      <c r="F353" s="28">
        <v>1</v>
      </c>
      <c r="G353" s="34">
        <v>36098.452996646112</v>
      </c>
      <c r="H353" s="28"/>
      <c r="I353" s="28"/>
      <c r="J353" s="28"/>
      <c r="K353" s="56"/>
      <c r="L353" s="28"/>
      <c r="M353" s="56">
        <f t="shared" si="40"/>
        <v>36748.225150585742</v>
      </c>
      <c r="N353" s="28"/>
      <c r="O353" s="56">
        <f t="shared" si="38"/>
        <v>37409.693203296287</v>
      </c>
      <c r="P353" s="28"/>
      <c r="Q353" s="28"/>
      <c r="R353" s="28"/>
      <c r="S353" s="28"/>
      <c r="T353" s="4" t="str">
        <f t="shared" si="36"/>
        <v/>
      </c>
      <c r="U353" s="4"/>
      <c r="V353" s="4"/>
      <c r="W353" s="4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ht="12.75" customHeight="1" x14ac:dyDescent="0.25">
      <c r="A354" s="30"/>
      <c r="B354" s="39"/>
      <c r="C354" s="31">
        <v>203</v>
      </c>
      <c r="D354" s="59"/>
      <c r="E354" s="33" t="s">
        <v>141</v>
      </c>
      <c r="F354" s="28">
        <v>2</v>
      </c>
      <c r="G354" s="34">
        <v>30156.503057237871</v>
      </c>
      <c r="H354" s="28"/>
      <c r="I354" s="28"/>
      <c r="J354" s="28"/>
      <c r="K354" s="56"/>
      <c r="L354" s="28"/>
      <c r="M354" s="56">
        <f t="shared" si="40"/>
        <v>30699.320112268153</v>
      </c>
      <c r="N354" s="28"/>
      <c r="O354" s="56">
        <f t="shared" si="38"/>
        <v>31251.90787428898</v>
      </c>
      <c r="P354" s="28"/>
      <c r="Q354" s="28"/>
      <c r="R354" s="28"/>
      <c r="S354" s="28"/>
      <c r="T354" s="4" t="str">
        <f t="shared" si="36"/>
        <v/>
      </c>
      <c r="U354" s="4"/>
      <c r="V354" s="4"/>
      <c r="W354" s="4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ht="12.75" customHeight="1" x14ac:dyDescent="0.25">
      <c r="A355" s="39"/>
      <c r="B355" s="39"/>
      <c r="C355" s="31">
        <v>204</v>
      </c>
      <c r="D355" s="59"/>
      <c r="E355" s="33" t="s">
        <v>5</v>
      </c>
      <c r="F355" s="28">
        <v>10</v>
      </c>
      <c r="G355" s="34">
        <v>30156.503057237871</v>
      </c>
      <c r="H355" s="28"/>
      <c r="I355" s="28"/>
      <c r="J355" s="28"/>
      <c r="K355" s="56"/>
      <c r="L355" s="28"/>
      <c r="M355" s="56">
        <f t="shared" si="40"/>
        <v>30699.320112268153</v>
      </c>
      <c r="N355" s="28"/>
      <c r="O355" s="56">
        <f t="shared" si="38"/>
        <v>31251.90787428898</v>
      </c>
      <c r="P355" s="28"/>
      <c r="Q355" s="28"/>
      <c r="R355" s="28"/>
      <c r="S355" s="28"/>
      <c r="T355" s="4" t="str">
        <f t="shared" si="36"/>
        <v/>
      </c>
      <c r="U355" s="4"/>
      <c r="V355" s="4"/>
      <c r="W355" s="4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ht="12.75" customHeight="1" x14ac:dyDescent="0.25">
      <c r="A356" s="30"/>
      <c r="B356" s="39"/>
      <c r="C356" s="31">
        <v>205</v>
      </c>
      <c r="D356" s="59"/>
      <c r="E356" s="4" t="s">
        <v>142</v>
      </c>
      <c r="F356" s="28">
        <v>1</v>
      </c>
      <c r="G356" s="34">
        <v>28607.063186375111</v>
      </c>
      <c r="H356" s="28"/>
      <c r="I356" s="28"/>
      <c r="J356" s="28"/>
      <c r="K356" s="56"/>
      <c r="L356" s="28"/>
      <c r="M356" s="56">
        <f t="shared" si="40"/>
        <v>29121.990323729864</v>
      </c>
      <c r="N356" s="28"/>
      <c r="O356" s="56">
        <f t="shared" si="38"/>
        <v>29646.186149557001</v>
      </c>
      <c r="P356" s="28"/>
      <c r="Q356" s="28"/>
      <c r="R356" s="28"/>
      <c r="S356" s="28"/>
      <c r="T356" s="4" t="str">
        <f t="shared" si="36"/>
        <v/>
      </c>
      <c r="U356" s="4"/>
      <c r="V356" s="4"/>
      <c r="W356" s="4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ht="12.75" customHeight="1" x14ac:dyDescent="0.25">
      <c r="A357" s="30"/>
      <c r="B357" s="39"/>
      <c r="C357" s="31">
        <v>206</v>
      </c>
      <c r="D357" s="59"/>
      <c r="E357" s="4" t="s">
        <v>143</v>
      </c>
      <c r="F357" s="28">
        <v>1</v>
      </c>
      <c r="G357" s="34">
        <v>27500.730166739533</v>
      </c>
      <c r="H357" s="28"/>
      <c r="I357" s="28"/>
      <c r="J357" s="28"/>
      <c r="K357" s="56"/>
      <c r="L357" s="28"/>
      <c r="M357" s="56">
        <f t="shared" si="40"/>
        <v>27995.743309740847</v>
      </c>
      <c r="N357" s="28"/>
      <c r="O357" s="56">
        <f t="shared" si="38"/>
        <v>28499.666689316182</v>
      </c>
      <c r="P357" s="28"/>
      <c r="Q357" s="28"/>
      <c r="R357" s="28"/>
      <c r="S357" s="28"/>
      <c r="T357" s="4" t="str">
        <f t="shared" si="36"/>
        <v/>
      </c>
      <c r="U357" s="4"/>
      <c r="V357" s="4"/>
      <c r="W357" s="4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ht="12.75" customHeight="1" x14ac:dyDescent="0.25">
      <c r="A358" s="30"/>
      <c r="B358" s="39"/>
      <c r="C358" s="31">
        <v>207</v>
      </c>
      <c r="D358" s="59"/>
      <c r="E358" s="4" t="s">
        <v>4</v>
      </c>
      <c r="F358" s="28">
        <v>7</v>
      </c>
      <c r="G358" s="34">
        <v>27004.48226518001</v>
      </c>
      <c r="H358" s="28"/>
      <c r="I358" s="28"/>
      <c r="J358" s="28"/>
      <c r="K358" s="56"/>
      <c r="L358" s="28"/>
      <c r="M358" s="56">
        <f t="shared" si="40"/>
        <v>27490.56294595325</v>
      </c>
      <c r="N358" s="28"/>
      <c r="O358" s="56">
        <f t="shared" si="38"/>
        <v>27985.393078980411</v>
      </c>
      <c r="P358" s="28"/>
      <c r="Q358" s="28"/>
      <c r="R358" s="28"/>
      <c r="S358" s="28"/>
      <c r="T358" s="4"/>
      <c r="U358" s="4"/>
      <c r="V358" s="4"/>
      <c r="W358" s="4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ht="12.75" customHeight="1" x14ac:dyDescent="0.25">
      <c r="A359" s="30"/>
      <c r="B359" s="39"/>
      <c r="C359" s="31">
        <v>208</v>
      </c>
      <c r="D359" s="59"/>
      <c r="E359" s="4" t="s">
        <v>144</v>
      </c>
      <c r="F359" s="28">
        <v>1</v>
      </c>
      <c r="G359" s="34">
        <v>24025.692367892272</v>
      </c>
      <c r="H359" s="28"/>
      <c r="I359" s="28"/>
      <c r="J359" s="28"/>
      <c r="K359" s="56"/>
      <c r="L359" s="28"/>
      <c r="M359" s="56">
        <f t="shared" si="40"/>
        <v>24458.154830514333</v>
      </c>
      <c r="N359" s="28"/>
      <c r="O359" s="56">
        <f t="shared" si="38"/>
        <v>24898.401617463591</v>
      </c>
      <c r="P359" s="28"/>
      <c r="Q359" s="28"/>
      <c r="R359" s="28"/>
      <c r="S359" s="28"/>
      <c r="T359" s="4"/>
      <c r="U359" s="4"/>
      <c r="V359" s="4"/>
      <c r="W359" s="4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ht="12.75" customHeight="1" x14ac:dyDescent="0.25">
      <c r="A360" s="57"/>
      <c r="B360" s="80"/>
      <c r="C360" s="31"/>
      <c r="D360" s="59" t="str">
        <f>IF(LEN(E360)&gt;=36,LEN(E360),"")</f>
        <v/>
      </c>
      <c r="E360" s="36" t="s">
        <v>51</v>
      </c>
      <c r="F360" s="37">
        <f>SUM(F324:F359)</f>
        <v>129</v>
      </c>
      <c r="G360" s="28"/>
      <c r="H360" s="37">
        <f>SUM(H324:H359)</f>
        <v>0</v>
      </c>
      <c r="I360" s="28"/>
      <c r="J360" s="37">
        <f>SUM(J324:J359)</f>
        <v>0</v>
      </c>
      <c r="K360" s="28"/>
      <c r="L360" s="37">
        <f>SUM(L324:L359)</f>
        <v>0</v>
      </c>
      <c r="M360" s="28"/>
      <c r="N360" s="37">
        <f>SUM(N324:N359)</f>
        <v>0</v>
      </c>
      <c r="O360" s="28"/>
      <c r="P360" s="37">
        <f>SUM(P324:P359)</f>
        <v>0</v>
      </c>
      <c r="Q360" s="28"/>
      <c r="R360" s="37">
        <f>SUM(R324:R359)</f>
        <v>0</v>
      </c>
      <c r="S360" s="28"/>
      <c r="T360" s="4"/>
      <c r="U360" s="4"/>
      <c r="V360" s="4"/>
      <c r="W360" s="4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ht="12.75" customHeight="1" x14ac:dyDescent="0.25">
      <c r="A361" s="57"/>
      <c r="B361" s="80"/>
      <c r="C361" s="31"/>
      <c r="D361" s="59"/>
      <c r="E361" s="36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4"/>
      <c r="U361" s="4"/>
      <c r="V361" s="4"/>
      <c r="W361" s="4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ht="12.75" customHeight="1" x14ac:dyDescent="0.25">
      <c r="A362" s="57"/>
      <c r="B362" s="80"/>
      <c r="C362" s="33"/>
      <c r="D362" s="59" t="str">
        <f>IF(LEN(E362)&gt;=36,LEN(E362),"")</f>
        <v/>
      </c>
      <c r="E362" s="33" t="s">
        <v>153</v>
      </c>
      <c r="F362" s="37">
        <f>F360+F320+F309+F292+F285+F269+F239+F161+F58+F49</f>
        <v>2281</v>
      </c>
      <c r="G362" s="28"/>
      <c r="H362" s="37">
        <f>H360+H320+H309+H292+H285+H269+H239+H161+H58+H49</f>
        <v>0</v>
      </c>
      <c r="I362" s="28"/>
      <c r="J362" s="37">
        <f>J360+J320+J309+J292+J285+J269+J239+J161+J58+J49</f>
        <v>0</v>
      </c>
      <c r="K362" s="28"/>
      <c r="L362" s="37">
        <f>L360+L320+L309+L292+L285+L269+L239+L161+L58+L49</f>
        <v>0</v>
      </c>
      <c r="M362" s="28"/>
      <c r="N362" s="37">
        <f>N360+N320+N309+N292+N285+N269+N239+N161+N58+N49</f>
        <v>0</v>
      </c>
      <c r="O362" s="28"/>
      <c r="P362" s="37">
        <f>P360+P320+P309+P292+P285+P269+P239+P161+P58+P49</f>
        <v>0</v>
      </c>
      <c r="Q362" s="28"/>
      <c r="R362" s="37">
        <f>R360+R320+R309+R292+R285+R269+R239+R161+R58+R49</f>
        <v>0</v>
      </c>
      <c r="S362" s="28"/>
      <c r="T362" s="4"/>
      <c r="U362" s="4"/>
      <c r="V362" s="4"/>
      <c r="W362" s="4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4"/>
      <c r="B363" s="29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4"/>
      <c r="B364" s="29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4"/>
      <c r="B365" s="29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4"/>
      <c r="B366" s="29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4"/>
      <c r="B367" s="29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4"/>
      <c r="B368" s="29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4"/>
      <c r="B369" s="2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4"/>
      <c r="B370" s="29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4"/>
      <c r="B371" s="29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4"/>
      <c r="B372" s="29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4"/>
      <c r="B373" s="29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4"/>
      <c r="B374" s="29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4"/>
      <c r="B375" s="29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4"/>
      <c r="B376" s="29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4"/>
      <c r="B377" s="29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4"/>
      <c r="B378" s="29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4"/>
      <c r="B379" s="29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4"/>
      <c r="B380" s="29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4"/>
      <c r="B381" s="29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4"/>
      <c r="B382" s="29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4"/>
      <c r="B383" s="29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4"/>
      <c r="B384" s="29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4"/>
      <c r="B385" s="29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4"/>
      <c r="B386" s="29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4"/>
      <c r="B387" s="29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4"/>
      <c r="B388" s="29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4"/>
      <c r="B389" s="29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4"/>
      <c r="B390" s="29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4"/>
      <c r="B391" s="29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4"/>
      <c r="B392" s="29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4"/>
      <c r="B393" s="29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4"/>
      <c r="B394" s="29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4"/>
      <c r="B395" s="29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4"/>
      <c r="B396" s="29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4"/>
      <c r="B397" s="29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4"/>
      <c r="B398" s="29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4"/>
      <c r="B399" s="2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4"/>
      <c r="B400" s="29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4"/>
      <c r="B401" s="29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4"/>
      <c r="B402" s="29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4"/>
      <c r="B403" s="29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4"/>
      <c r="B404" s="29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4"/>
      <c r="B405" s="29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4"/>
      <c r="B406" s="29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4"/>
      <c r="B407" s="29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4"/>
      <c r="B408" s="29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4"/>
      <c r="B409" s="29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4"/>
      <c r="B410" s="29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4"/>
      <c r="B411" s="29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4"/>
      <c r="B412" s="29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4"/>
      <c r="B413" s="29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4"/>
      <c r="B414" s="29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4"/>
      <c r="B415" s="29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4"/>
      <c r="B416" s="29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4"/>
      <c r="B417" s="29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4"/>
      <c r="B418" s="29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4"/>
      <c r="B419" s="29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4"/>
      <c r="B420" s="29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4"/>
      <c r="B421" s="29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4"/>
      <c r="B422" s="29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4"/>
      <c r="B423" s="29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4"/>
      <c r="B424" s="29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4"/>
      <c r="B425" s="29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4"/>
      <c r="B426" s="29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4"/>
      <c r="B427" s="29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4"/>
      <c r="B428" s="29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4"/>
      <c r="B429" s="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4"/>
      <c r="B430" s="29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4"/>
      <c r="B431" s="29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4"/>
      <c r="B432" s="29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4"/>
      <c r="B433" s="29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4"/>
      <c r="B434" s="29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4"/>
      <c r="B435" s="29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4"/>
      <c r="B436" s="29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4"/>
      <c r="B437" s="29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4"/>
      <c r="B438" s="29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4"/>
      <c r="B439" s="29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4"/>
      <c r="B440" s="29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4"/>
      <c r="B441" s="29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4"/>
      <c r="B442" s="29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4"/>
      <c r="B443" s="29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4"/>
      <c r="B444" s="29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4"/>
      <c r="B445" s="29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4"/>
      <c r="B446" s="29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4"/>
      <c r="B447" s="29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4"/>
      <c r="B448" s="29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4"/>
      <c r="B449" s="29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4"/>
      <c r="B450" s="29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4"/>
      <c r="B451" s="29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4"/>
      <c r="B452" s="29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4"/>
      <c r="B453" s="29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4"/>
      <c r="B454" s="29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4"/>
      <c r="B455" s="29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4"/>
      <c r="B456" s="29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4"/>
      <c r="B457" s="29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4"/>
      <c r="B458" s="29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4"/>
      <c r="B459" s="2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4"/>
      <c r="B460" s="29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4"/>
      <c r="B461" s="29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4"/>
      <c r="B462" s="29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4"/>
      <c r="B463" s="29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4"/>
      <c r="B464" s="29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4"/>
      <c r="B465" s="29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4"/>
      <c r="B466" s="29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4"/>
      <c r="B467" s="29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4"/>
      <c r="B468" s="29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4"/>
      <c r="B469" s="29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4"/>
      <c r="B470" s="29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4"/>
      <c r="B471" s="29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4"/>
      <c r="B472" s="29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4"/>
      <c r="B473" s="29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4"/>
      <c r="B474" s="29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4"/>
      <c r="B475" s="29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4"/>
      <c r="B476" s="29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4"/>
      <c r="B477" s="29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4"/>
      <c r="B478" s="29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4"/>
      <c r="B479" s="29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4"/>
      <c r="B480" s="29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4"/>
      <c r="B481" s="29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4"/>
      <c r="B482" s="29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4"/>
      <c r="B483" s="29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4"/>
      <c r="B484" s="29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4"/>
      <c r="B485" s="29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4"/>
      <c r="B486" s="29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4"/>
      <c r="B487" s="29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4"/>
      <c r="B488" s="29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4"/>
      <c r="B489" s="29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4"/>
      <c r="B490" s="29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4"/>
      <c r="B491" s="29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4"/>
      <c r="B492" s="29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4"/>
      <c r="B493" s="29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4"/>
      <c r="B494" s="29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4"/>
      <c r="B495" s="29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4"/>
      <c r="B496" s="29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4"/>
      <c r="B497" s="29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4"/>
      <c r="B498" s="29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4"/>
      <c r="B499" s="2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4"/>
      <c r="B500" s="29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4"/>
      <c r="B501" s="29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4"/>
      <c r="B502" s="29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4"/>
      <c r="B503" s="29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4"/>
      <c r="B504" s="29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4"/>
      <c r="B505" s="29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4"/>
      <c r="B506" s="29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4"/>
      <c r="B507" s="29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4"/>
      <c r="B508" s="29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4"/>
      <c r="B509" s="29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4"/>
      <c r="B510" s="29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4"/>
      <c r="B511" s="29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4"/>
      <c r="B512" s="29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4"/>
      <c r="B513" s="29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4"/>
      <c r="B514" s="29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4"/>
      <c r="B515" s="29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4"/>
      <c r="B516" s="29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4"/>
      <c r="B517" s="29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4"/>
      <c r="B518" s="29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4"/>
      <c r="B519" s="29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4"/>
      <c r="B520" s="29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4"/>
      <c r="B521" s="29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4"/>
      <c r="B522" s="29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4"/>
      <c r="B523" s="29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4"/>
      <c r="B524" s="29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4"/>
      <c r="B525" s="29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4"/>
      <c r="B526" s="29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4"/>
      <c r="B527" s="29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4"/>
      <c r="B528" s="29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4"/>
      <c r="B529" s="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4"/>
      <c r="B530" s="29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4"/>
      <c r="B531" s="29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4"/>
      <c r="B532" s="29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4"/>
      <c r="B533" s="29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4"/>
      <c r="B534" s="29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4"/>
      <c r="B535" s="29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4"/>
      <c r="B536" s="29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4"/>
      <c r="B537" s="29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4"/>
      <c r="B538" s="29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4"/>
      <c r="B539" s="29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4"/>
      <c r="B540" s="29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4"/>
      <c r="B541" s="29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4"/>
      <c r="B542" s="29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4"/>
      <c r="B543" s="29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4"/>
      <c r="B544" s="29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4"/>
      <c r="B545" s="29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4"/>
      <c r="B546" s="29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4"/>
      <c r="B547" s="29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4"/>
      <c r="B548" s="29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4"/>
      <c r="B549" s="29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4"/>
      <c r="B550" s="29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4"/>
      <c r="B551" s="29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4"/>
      <c r="B552" s="29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4"/>
      <c r="B553" s="29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4"/>
      <c r="B554" s="29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4"/>
      <c r="B555" s="29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4"/>
      <c r="B556" s="29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4"/>
      <c r="B557" s="29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4"/>
      <c r="B558" s="29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4"/>
      <c r="B559" s="29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4"/>
      <c r="B560" s="29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4"/>
      <c r="B561" s="29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4"/>
      <c r="B562" s="29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4"/>
      <c r="B563" s="29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4"/>
      <c r="B564" s="29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4"/>
      <c r="B565" s="29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4"/>
      <c r="B566" s="29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4"/>
      <c r="B567" s="29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4"/>
      <c r="B568" s="29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4"/>
      <c r="B569" s="29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4"/>
      <c r="B570" s="29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4"/>
      <c r="B571" s="29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4"/>
      <c r="B572" s="29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4"/>
      <c r="B573" s="29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4"/>
      <c r="B574" s="29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4"/>
      <c r="B575" s="29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4"/>
      <c r="B576" s="29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4"/>
      <c r="B577" s="29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4"/>
      <c r="B578" s="29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4"/>
      <c r="B579" s="29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4"/>
      <c r="B580" s="29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4"/>
      <c r="B581" s="29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4"/>
      <c r="B582" s="29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4"/>
      <c r="B583" s="29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4"/>
      <c r="B584" s="29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4"/>
      <c r="B585" s="29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4"/>
      <c r="B586" s="29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4"/>
      <c r="B587" s="29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4"/>
      <c r="B588" s="29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4"/>
      <c r="B589" s="29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4"/>
      <c r="B590" s="29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4"/>
      <c r="B591" s="29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4"/>
      <c r="B592" s="29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4"/>
      <c r="B593" s="29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4"/>
      <c r="B594" s="29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4"/>
      <c r="B595" s="29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4"/>
      <c r="B596" s="29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4"/>
      <c r="B597" s="29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4"/>
      <c r="B598" s="29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4"/>
      <c r="B599" s="29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4"/>
      <c r="B600" s="29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4"/>
      <c r="B601" s="29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4"/>
      <c r="B602" s="29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4"/>
      <c r="B603" s="29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4"/>
      <c r="B604" s="29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4"/>
      <c r="B605" s="29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4"/>
      <c r="B606" s="29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4"/>
      <c r="B607" s="29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4"/>
      <c r="B608" s="29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4"/>
      <c r="B609" s="29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4"/>
      <c r="B610" s="29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4"/>
      <c r="B611" s="29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4"/>
      <c r="B612" s="29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4"/>
      <c r="B613" s="29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4"/>
      <c r="B614" s="29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4"/>
      <c r="B615" s="29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4"/>
      <c r="B616" s="29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4"/>
      <c r="B617" s="29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4"/>
      <c r="B618" s="29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4"/>
      <c r="B619" s="29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4"/>
      <c r="B620" s="29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4"/>
      <c r="B621" s="29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4"/>
      <c r="B622" s="29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4"/>
      <c r="B623" s="29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4"/>
      <c r="B624" s="29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4"/>
      <c r="B625" s="29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4"/>
      <c r="B626" s="29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4"/>
      <c r="B627" s="29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4"/>
      <c r="B628" s="29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4"/>
      <c r="B629" s="29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4"/>
      <c r="B630" s="29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4"/>
      <c r="B631" s="29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4"/>
      <c r="B632" s="29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4"/>
      <c r="B633" s="29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4"/>
      <c r="B634" s="29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4"/>
      <c r="B635" s="29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4"/>
      <c r="B636" s="29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4"/>
      <c r="B637" s="29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4"/>
      <c r="B638" s="29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4"/>
      <c r="B639" s="29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4"/>
      <c r="B640" s="29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4"/>
      <c r="B641" s="29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4"/>
      <c r="B642" s="29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4"/>
      <c r="B643" s="29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4"/>
      <c r="B644" s="29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4"/>
      <c r="B645" s="29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4"/>
      <c r="B646" s="29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4"/>
      <c r="B647" s="29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4"/>
      <c r="B648" s="29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4"/>
      <c r="B649" s="29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4"/>
      <c r="B650" s="29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4"/>
      <c r="B651" s="29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4"/>
      <c r="B652" s="29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4"/>
      <c r="B653" s="29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4"/>
      <c r="B654" s="29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4"/>
      <c r="B655" s="29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4"/>
      <c r="B656" s="29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4"/>
      <c r="B657" s="29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4"/>
      <c r="B658" s="29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4"/>
      <c r="B659" s="29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4"/>
      <c r="B660" s="29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4"/>
      <c r="B661" s="29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4"/>
      <c r="B662" s="29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4"/>
      <c r="B663" s="29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4"/>
      <c r="B664" s="29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4"/>
      <c r="B665" s="29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4"/>
      <c r="B666" s="29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4"/>
      <c r="B667" s="29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4"/>
      <c r="B668" s="29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4"/>
      <c r="B669" s="29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4"/>
      <c r="B670" s="29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4"/>
      <c r="B671" s="29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4"/>
      <c r="B672" s="29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4"/>
      <c r="B673" s="29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4"/>
      <c r="B674" s="29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4"/>
      <c r="B675" s="29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4"/>
      <c r="B676" s="29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4"/>
      <c r="B677" s="29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4"/>
      <c r="B678" s="29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4"/>
      <c r="B679" s="29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4"/>
      <c r="B680" s="29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4"/>
      <c r="B681" s="29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4"/>
      <c r="B682" s="29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4"/>
      <c r="B683" s="29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4"/>
      <c r="B684" s="29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4"/>
      <c r="B685" s="29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4"/>
      <c r="B686" s="29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4"/>
      <c r="B687" s="29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4"/>
      <c r="B688" s="29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4"/>
      <c r="B689" s="29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4"/>
      <c r="B690" s="29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4"/>
      <c r="B691" s="29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4"/>
      <c r="B692" s="29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4"/>
      <c r="B693" s="29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4"/>
      <c r="B694" s="29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4"/>
      <c r="B695" s="29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4"/>
      <c r="B696" s="29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4"/>
      <c r="B697" s="29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4"/>
      <c r="B698" s="29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4"/>
      <c r="B699" s="29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4"/>
      <c r="B700" s="29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4"/>
      <c r="B701" s="29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4"/>
      <c r="B702" s="29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4"/>
      <c r="B703" s="29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4"/>
      <c r="B704" s="29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4"/>
      <c r="B705" s="29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4"/>
      <c r="B706" s="29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4"/>
      <c r="B707" s="29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4"/>
      <c r="B708" s="29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4"/>
      <c r="B709" s="29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4"/>
      <c r="B710" s="29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4"/>
      <c r="B711" s="29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4"/>
      <c r="B712" s="29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4"/>
      <c r="B713" s="29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4"/>
      <c r="B714" s="29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4"/>
      <c r="B715" s="29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4"/>
      <c r="B716" s="29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4"/>
      <c r="B717" s="29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4"/>
      <c r="B718" s="29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4"/>
      <c r="B719" s="29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4"/>
      <c r="B720" s="29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4"/>
      <c r="B721" s="29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4"/>
      <c r="B722" s="29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4"/>
      <c r="B723" s="29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4"/>
      <c r="B724" s="29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4"/>
      <c r="B725" s="29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4"/>
      <c r="B726" s="29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4"/>
      <c r="B727" s="29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4"/>
      <c r="B728" s="29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4"/>
      <c r="B729" s="29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4"/>
      <c r="B730" s="29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4"/>
      <c r="B731" s="29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4"/>
      <c r="B732" s="29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4"/>
      <c r="B733" s="29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4"/>
      <c r="B734" s="29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4"/>
      <c r="B735" s="29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4"/>
      <c r="B736" s="29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4"/>
      <c r="B737" s="29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4"/>
      <c r="B738" s="29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4"/>
      <c r="B739" s="29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4"/>
      <c r="B740" s="29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4"/>
      <c r="B741" s="29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4"/>
      <c r="B742" s="29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4"/>
      <c r="B743" s="29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4"/>
      <c r="B744" s="29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4"/>
      <c r="B745" s="29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4"/>
      <c r="B746" s="29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4"/>
      <c r="B747" s="29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4"/>
      <c r="B748" s="29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4"/>
      <c r="B749" s="29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4"/>
      <c r="B750" s="29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4"/>
      <c r="B751" s="29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4"/>
      <c r="B752" s="29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4"/>
      <c r="B753" s="29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4"/>
      <c r="B754" s="29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4"/>
      <c r="B755" s="29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4"/>
      <c r="B756" s="29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4"/>
      <c r="B757" s="29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4"/>
      <c r="B758" s="29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4"/>
      <c r="B759" s="29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4"/>
      <c r="B760" s="29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4"/>
      <c r="B761" s="29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4"/>
      <c r="B762" s="29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4"/>
      <c r="B763" s="29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4"/>
      <c r="B764" s="29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4"/>
      <c r="B765" s="29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4"/>
      <c r="B766" s="29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4"/>
      <c r="B767" s="29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4"/>
      <c r="B768" s="29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4"/>
      <c r="B769" s="29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4"/>
      <c r="B770" s="29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4"/>
      <c r="B771" s="29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4"/>
      <c r="B772" s="29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4"/>
      <c r="B773" s="29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4"/>
      <c r="B774" s="29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4"/>
      <c r="B775" s="29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4"/>
      <c r="B776" s="29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4"/>
      <c r="B777" s="29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4"/>
      <c r="B778" s="29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4"/>
      <c r="B779" s="29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4"/>
      <c r="B780" s="29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4"/>
      <c r="B781" s="29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4"/>
      <c r="B782" s="29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4"/>
      <c r="B783" s="29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4"/>
      <c r="B784" s="29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4"/>
      <c r="B785" s="29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4"/>
      <c r="B786" s="29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4"/>
      <c r="B787" s="29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4"/>
      <c r="B788" s="29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4"/>
      <c r="B789" s="29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4"/>
      <c r="B790" s="29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4"/>
      <c r="B791" s="29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4"/>
      <c r="B792" s="29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4"/>
      <c r="B793" s="29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4"/>
      <c r="B794" s="29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4"/>
      <c r="B795" s="29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4"/>
      <c r="B796" s="29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4"/>
      <c r="B797" s="29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4"/>
      <c r="B798" s="29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4"/>
      <c r="B799" s="29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4"/>
      <c r="B800" s="29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4"/>
      <c r="B801" s="29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4"/>
      <c r="B802" s="29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4"/>
      <c r="B803" s="29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4"/>
      <c r="B804" s="29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4"/>
      <c r="B805" s="29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4"/>
      <c r="B806" s="29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4"/>
      <c r="B807" s="29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4"/>
      <c r="B808" s="29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4"/>
      <c r="B809" s="29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4"/>
      <c r="B810" s="29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4"/>
      <c r="B811" s="29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4"/>
      <c r="B812" s="29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4"/>
      <c r="B813" s="29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4"/>
      <c r="B814" s="29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4"/>
      <c r="B815" s="29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4"/>
      <c r="B816" s="29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4"/>
      <c r="B817" s="29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4"/>
      <c r="B818" s="29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4"/>
      <c r="B819" s="29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4"/>
      <c r="B820" s="29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4"/>
      <c r="B821" s="29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4"/>
      <c r="B822" s="29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4"/>
      <c r="B823" s="29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4"/>
      <c r="B824" s="29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4"/>
      <c r="B825" s="29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4"/>
      <c r="B826" s="29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4"/>
      <c r="B827" s="29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4"/>
      <c r="B828" s="29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4"/>
      <c r="B829" s="29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4"/>
      <c r="B830" s="29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4"/>
      <c r="B831" s="29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4"/>
      <c r="B832" s="29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4"/>
      <c r="B833" s="29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4"/>
      <c r="B834" s="29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4"/>
      <c r="B835" s="29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4"/>
      <c r="B836" s="29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4"/>
      <c r="B837" s="29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4"/>
      <c r="B838" s="29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4"/>
      <c r="B839" s="29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4"/>
      <c r="B840" s="29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4"/>
      <c r="B841" s="29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4"/>
      <c r="B842" s="29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4"/>
      <c r="B843" s="29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4"/>
      <c r="B844" s="29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4"/>
      <c r="B845" s="29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4"/>
      <c r="B846" s="29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4"/>
      <c r="B847" s="29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4"/>
      <c r="B848" s="29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4"/>
      <c r="B849" s="29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4"/>
      <c r="B850" s="29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4"/>
      <c r="B851" s="29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4"/>
      <c r="B852" s="29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4"/>
      <c r="B853" s="29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4"/>
      <c r="B854" s="29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4"/>
      <c r="B855" s="29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4"/>
      <c r="B856" s="29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4"/>
      <c r="B857" s="29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4"/>
      <c r="B858" s="29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4"/>
      <c r="B859" s="29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4"/>
      <c r="B860" s="29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4"/>
      <c r="B861" s="29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4"/>
      <c r="B862" s="29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4"/>
      <c r="B863" s="29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4"/>
      <c r="B864" s="29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4"/>
      <c r="B865" s="29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4"/>
      <c r="B866" s="29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4"/>
      <c r="B867" s="29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4"/>
      <c r="B868" s="29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4"/>
      <c r="B869" s="29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4"/>
      <c r="B870" s="29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4"/>
      <c r="B871" s="29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4"/>
      <c r="B872" s="29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4"/>
      <c r="B873" s="29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4"/>
      <c r="B874" s="29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4"/>
      <c r="B875" s="29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4"/>
      <c r="B876" s="29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4"/>
      <c r="B877" s="29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4"/>
      <c r="B878" s="29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4"/>
      <c r="B879" s="29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4"/>
      <c r="B880" s="29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4"/>
      <c r="B881" s="29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4"/>
      <c r="B882" s="29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4"/>
      <c r="B883" s="29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4"/>
      <c r="B884" s="29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4"/>
      <c r="B885" s="29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4"/>
      <c r="B886" s="29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4"/>
      <c r="B887" s="29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4"/>
      <c r="B888" s="29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4"/>
      <c r="B889" s="29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4"/>
      <c r="B890" s="29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4"/>
      <c r="B891" s="29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4"/>
      <c r="B892" s="29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4"/>
      <c r="B893" s="29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4"/>
      <c r="B894" s="29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4"/>
      <c r="B895" s="29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4"/>
      <c r="B896" s="29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4"/>
      <c r="B897" s="29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4"/>
      <c r="B898" s="29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4"/>
      <c r="B899" s="29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4"/>
      <c r="B900" s="29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4"/>
      <c r="B901" s="29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4"/>
      <c r="B902" s="29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4"/>
      <c r="B903" s="29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4"/>
      <c r="B904" s="29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4"/>
      <c r="B905" s="29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4"/>
      <c r="B906" s="29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4"/>
      <c r="B907" s="29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4"/>
      <c r="B908" s="29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4"/>
      <c r="B909" s="29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4"/>
      <c r="B910" s="29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4"/>
      <c r="B911" s="29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4"/>
      <c r="B912" s="29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4"/>
      <c r="B913" s="29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4"/>
      <c r="B914" s="29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4"/>
      <c r="B915" s="29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4"/>
      <c r="B916" s="29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4"/>
      <c r="B917" s="29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4"/>
      <c r="B918" s="29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4"/>
      <c r="B919" s="29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4"/>
      <c r="B920" s="29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4"/>
      <c r="B921" s="29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4"/>
      <c r="B922" s="29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4"/>
      <c r="B923" s="29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4"/>
      <c r="B924" s="29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4"/>
      <c r="B925" s="29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4"/>
      <c r="B926" s="29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4"/>
      <c r="B927" s="29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4"/>
      <c r="B928" s="29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4"/>
      <c r="B929" s="29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4"/>
      <c r="B930" s="29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4"/>
      <c r="B931" s="29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4"/>
      <c r="B932" s="29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4"/>
      <c r="B933" s="29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4"/>
      <c r="B934" s="29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4"/>
      <c r="B935" s="29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4"/>
      <c r="B936" s="29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4"/>
      <c r="B937" s="29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4"/>
      <c r="B938" s="29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4"/>
      <c r="B939" s="29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4"/>
      <c r="B940" s="29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4"/>
      <c r="B941" s="29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4"/>
      <c r="B942" s="29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4"/>
      <c r="B943" s="29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4"/>
      <c r="B944" s="29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4"/>
      <c r="B945" s="29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4"/>
      <c r="B946" s="29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4"/>
      <c r="B947" s="29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4"/>
      <c r="B948" s="29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4"/>
      <c r="B949" s="29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4"/>
      <c r="B950" s="29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4"/>
      <c r="B951" s="29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4"/>
      <c r="B952" s="29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4"/>
      <c r="B953" s="29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4"/>
      <c r="B954" s="29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4"/>
      <c r="B955" s="29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4"/>
      <c r="B956" s="29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4"/>
      <c r="B957" s="29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4"/>
      <c r="B958" s="29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4"/>
      <c r="B959" s="29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4"/>
      <c r="B960" s="29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4"/>
      <c r="B961" s="29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4"/>
      <c r="B962" s="29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4"/>
      <c r="B963" s="29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4"/>
      <c r="B964" s="29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4"/>
      <c r="B965" s="29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4"/>
      <c r="B966" s="29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4"/>
      <c r="B967" s="29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4"/>
      <c r="B968" s="29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4"/>
      <c r="B969" s="29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4"/>
      <c r="B970" s="29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4"/>
      <c r="B971" s="29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4"/>
      <c r="B972" s="29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4"/>
      <c r="B973" s="29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4"/>
      <c r="B974" s="29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4"/>
      <c r="B975" s="29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4"/>
      <c r="B976" s="29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4"/>
      <c r="B977" s="29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4"/>
      <c r="B978" s="29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4"/>
      <c r="B979" s="29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4"/>
      <c r="B980" s="29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4"/>
      <c r="B981" s="29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4"/>
      <c r="B982" s="29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4"/>
      <c r="B983" s="29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4"/>
      <c r="B984" s="29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4"/>
      <c r="B985" s="29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4"/>
      <c r="B986" s="29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4"/>
      <c r="B987" s="29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4"/>
      <c r="B988" s="29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4"/>
      <c r="B989" s="29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4"/>
      <c r="B990" s="29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4"/>
      <c r="B991" s="29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4"/>
      <c r="B992" s="29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4"/>
      <c r="B993" s="29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4"/>
      <c r="B994" s="29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4"/>
      <c r="B995" s="29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4"/>
      <c r="B996" s="29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4"/>
      <c r="B997" s="29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4"/>
      <c r="B998" s="29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4"/>
      <c r="B999" s="29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4"/>
      <c r="B1000" s="29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4"/>
      <c r="B1001" s="29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4"/>
      <c r="B1002" s="29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4"/>
      <c r="B1003" s="29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4"/>
      <c r="B1004" s="29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4"/>
      <c r="B1005" s="29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4"/>
      <c r="B1006" s="29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4"/>
      <c r="B1007" s="29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4"/>
      <c r="B1008" s="29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4"/>
      <c r="B1009" s="29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4"/>
      <c r="B1010" s="29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4"/>
      <c r="B1011" s="29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4"/>
      <c r="B1012" s="29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4"/>
      <c r="B1013" s="29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4"/>
      <c r="B1014" s="29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4"/>
      <c r="B1015" s="29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4"/>
      <c r="B1016" s="29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4"/>
      <c r="B1017" s="29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4"/>
      <c r="B1018" s="29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4"/>
      <c r="B1019" s="29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  <row r="1020" spans="1:48" x14ac:dyDescent="0.2">
      <c r="A1020" s="4"/>
      <c r="B1020" s="29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</row>
    <row r="1021" spans="1:48" x14ac:dyDescent="0.2">
      <c r="A1021" s="4"/>
      <c r="B1021" s="29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</row>
    <row r="1022" spans="1:48" x14ac:dyDescent="0.2">
      <c r="A1022" s="4"/>
      <c r="B1022" s="29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</row>
    <row r="1023" spans="1:48" x14ac:dyDescent="0.2">
      <c r="A1023" s="4"/>
      <c r="B1023" s="29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</row>
    <row r="1024" spans="1:48" x14ac:dyDescent="0.2">
      <c r="A1024" s="4"/>
      <c r="B1024" s="29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</row>
    <row r="1025" spans="1:48" x14ac:dyDescent="0.2">
      <c r="A1025" s="4"/>
      <c r="B1025" s="29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</row>
    <row r="1026" spans="1:48" x14ac:dyDescent="0.2">
      <c r="A1026" s="4"/>
      <c r="B1026" s="29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</row>
    <row r="1027" spans="1:48" x14ac:dyDescent="0.2">
      <c r="A1027" s="4"/>
      <c r="B1027" s="29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</row>
    <row r="1028" spans="1:48" x14ac:dyDescent="0.2">
      <c r="A1028" s="4"/>
      <c r="B1028" s="29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</row>
    <row r="1029" spans="1:48" x14ac:dyDescent="0.2">
      <c r="A1029" s="4"/>
      <c r="B1029" s="29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</row>
    <row r="1030" spans="1:48" x14ac:dyDescent="0.2">
      <c r="A1030" s="4"/>
      <c r="B1030" s="29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</row>
    <row r="1031" spans="1:48" x14ac:dyDescent="0.2">
      <c r="A1031" s="4"/>
      <c r="B1031" s="29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</row>
    <row r="1032" spans="1:48" x14ac:dyDescent="0.2">
      <c r="A1032" s="4"/>
      <c r="B1032" s="29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</row>
    <row r="1033" spans="1:48" x14ac:dyDescent="0.2">
      <c r="A1033" s="4"/>
      <c r="B1033" s="29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</row>
    <row r="1034" spans="1:48" x14ac:dyDescent="0.2">
      <c r="A1034" s="4"/>
      <c r="B1034" s="29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</row>
    <row r="1035" spans="1:48" x14ac:dyDescent="0.2">
      <c r="A1035" s="4"/>
      <c r="B1035" s="29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</row>
    <row r="1036" spans="1:48" x14ac:dyDescent="0.2">
      <c r="A1036" s="4"/>
      <c r="B1036" s="29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</row>
    <row r="1037" spans="1:48" x14ac:dyDescent="0.2">
      <c r="A1037" s="4"/>
      <c r="B1037" s="29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</row>
    <row r="1038" spans="1:48" x14ac:dyDescent="0.2">
      <c r="A1038" s="4"/>
      <c r="B1038" s="29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</row>
    <row r="1039" spans="1:48" x14ac:dyDescent="0.2">
      <c r="A1039" s="4"/>
      <c r="B1039" s="29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</row>
    <row r="1040" spans="1:48" x14ac:dyDescent="0.2">
      <c r="A1040" s="4"/>
      <c r="B1040" s="29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</row>
    <row r="1041" spans="1:20" x14ac:dyDescent="0.2">
      <c r="A1041" s="4"/>
      <c r="B1041" s="29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</row>
    <row r="1042" spans="1:20" x14ac:dyDescent="0.2">
      <c r="A1042" s="4"/>
      <c r="B1042" s="29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</row>
    <row r="1043" spans="1:20" x14ac:dyDescent="0.2">
      <c r="A1043" s="4"/>
      <c r="B1043" s="29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</row>
    <row r="1044" spans="1:20" x14ac:dyDescent="0.2">
      <c r="A1044" s="4"/>
      <c r="B1044" s="29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</row>
    <row r="1045" spans="1:20" x14ac:dyDescent="0.2">
      <c r="A1045" s="4"/>
      <c r="B1045" s="29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</row>
    <row r="1046" spans="1:20" x14ac:dyDescent="0.2">
      <c r="A1046" s="4"/>
      <c r="B1046" s="29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1:20" x14ac:dyDescent="0.2">
      <c r="A1047" s="4"/>
      <c r="B1047" s="29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</row>
    <row r="1048" spans="1:20" x14ac:dyDescent="0.2">
      <c r="A1048" s="4"/>
      <c r="B1048" s="29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</row>
    <row r="1049" spans="1:20" x14ac:dyDescent="0.2">
      <c r="A1049" s="4"/>
      <c r="B1049" s="29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</row>
    <row r="1050" spans="1:20" x14ac:dyDescent="0.2">
      <c r="A1050" s="4"/>
      <c r="B1050" s="29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</row>
    <row r="1051" spans="1:20" x14ac:dyDescent="0.2">
      <c r="A1051" s="4"/>
      <c r="B1051" s="29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</row>
    <row r="1052" spans="1:20" x14ac:dyDescent="0.2">
      <c r="A1052" s="4"/>
      <c r="B1052" s="29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</row>
    <row r="1053" spans="1:20" x14ac:dyDescent="0.2">
      <c r="A1053" s="4"/>
      <c r="B1053" s="29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</row>
    <row r="1054" spans="1:20" x14ac:dyDescent="0.2">
      <c r="A1054" s="4"/>
      <c r="B1054" s="29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</row>
    <row r="1055" spans="1:20" x14ac:dyDescent="0.2">
      <c r="A1055" s="4"/>
      <c r="B1055" s="29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</row>
    <row r="1056" spans="1:20" x14ac:dyDescent="0.2">
      <c r="A1056" s="4"/>
      <c r="B1056" s="29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</row>
    <row r="1057" spans="1:20" x14ac:dyDescent="0.2">
      <c r="A1057" s="4"/>
      <c r="B1057" s="29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</row>
    <row r="1058" spans="1:20" x14ac:dyDescent="0.2">
      <c r="A1058" s="4"/>
      <c r="B1058" s="29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</row>
    <row r="1059" spans="1:20" x14ac:dyDescent="0.2">
      <c r="A1059" s="4"/>
      <c r="B1059" s="29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</row>
    <row r="1060" spans="1:20" x14ac:dyDescent="0.2">
      <c r="A1060" s="4"/>
      <c r="B1060" s="29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</row>
    <row r="1061" spans="1:20" x14ac:dyDescent="0.2">
      <c r="A1061" s="4"/>
      <c r="B1061" s="29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</row>
    <row r="1062" spans="1:20" x14ac:dyDescent="0.2">
      <c r="A1062" s="4"/>
      <c r="B1062" s="29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</row>
    <row r="1063" spans="1:20" x14ac:dyDescent="0.2">
      <c r="A1063" s="4"/>
      <c r="B1063" s="29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</row>
    <row r="1064" spans="1:20" x14ac:dyDescent="0.2">
      <c r="A1064" s="4"/>
      <c r="B1064" s="29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</row>
    <row r="1065" spans="1:20" x14ac:dyDescent="0.2">
      <c r="A1065" s="4"/>
      <c r="B1065" s="29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</row>
    <row r="1066" spans="1:20" x14ac:dyDescent="0.2">
      <c r="A1066" s="4"/>
      <c r="B1066" s="29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</row>
    <row r="1067" spans="1:20" x14ac:dyDescent="0.2">
      <c r="A1067" s="4"/>
      <c r="B1067" s="29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</row>
    <row r="1068" spans="1:20" x14ac:dyDescent="0.2">
      <c r="A1068" s="4"/>
      <c r="B1068" s="29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</row>
    <row r="1069" spans="1:20" x14ac:dyDescent="0.2">
      <c r="A1069" s="4"/>
      <c r="B1069" s="29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</row>
    <row r="1070" spans="1:20" x14ac:dyDescent="0.2">
      <c r="A1070" s="4"/>
      <c r="B1070" s="29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</row>
    <row r="1071" spans="1:20" x14ac:dyDescent="0.2">
      <c r="A1071" s="4"/>
      <c r="B1071" s="29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</row>
    <row r="1072" spans="1:20" x14ac:dyDescent="0.2">
      <c r="A1072" s="4"/>
      <c r="B1072" s="29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</row>
    <row r="1073" spans="1:20" x14ac:dyDescent="0.2">
      <c r="A1073" s="4"/>
      <c r="B1073" s="29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</row>
    <row r="1074" spans="1:20" x14ac:dyDescent="0.2">
      <c r="A1074" s="4"/>
      <c r="B1074" s="29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</row>
    <row r="1075" spans="1:20" x14ac:dyDescent="0.2">
      <c r="A1075" s="4"/>
      <c r="B1075" s="29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</row>
    <row r="1076" spans="1:20" x14ac:dyDescent="0.2">
      <c r="A1076" s="4"/>
      <c r="B1076" s="29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</row>
    <row r="1077" spans="1:20" x14ac:dyDescent="0.2">
      <c r="A1077" s="4"/>
      <c r="B1077" s="29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</row>
    <row r="1078" spans="1:20" x14ac:dyDescent="0.2">
      <c r="A1078" s="4"/>
      <c r="B1078" s="29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</row>
    <row r="1079" spans="1:20" x14ac:dyDescent="0.2">
      <c r="A1079" s="4"/>
      <c r="B1079" s="29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</row>
    <row r="1080" spans="1:20" x14ac:dyDescent="0.2">
      <c r="A1080" s="4"/>
      <c r="B1080" s="29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</row>
    <row r="1081" spans="1:20" x14ac:dyDescent="0.2">
      <c r="A1081" s="4"/>
      <c r="B1081" s="29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</row>
    <row r="1082" spans="1:20" x14ac:dyDescent="0.2">
      <c r="A1082" s="4"/>
      <c r="B1082" s="29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</row>
    <row r="1083" spans="1:20" x14ac:dyDescent="0.2">
      <c r="A1083" s="4"/>
      <c r="B1083" s="29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</row>
    <row r="1084" spans="1:20" x14ac:dyDescent="0.2">
      <c r="A1084" s="4"/>
      <c r="B1084" s="29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</row>
    <row r="1085" spans="1:20" x14ac:dyDescent="0.2">
      <c r="A1085" s="4"/>
      <c r="B1085" s="29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</row>
    <row r="1086" spans="1:20" x14ac:dyDescent="0.2">
      <c r="A1086" s="4"/>
      <c r="B1086" s="29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</row>
    <row r="1087" spans="1:20" x14ac:dyDescent="0.2">
      <c r="A1087" s="4"/>
      <c r="B1087" s="29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</row>
    <row r="1088" spans="1:20" x14ac:dyDescent="0.2">
      <c r="A1088" s="4"/>
      <c r="B1088" s="29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</row>
    <row r="1089" spans="1:20" x14ac:dyDescent="0.2">
      <c r="A1089" s="4"/>
      <c r="B1089" s="29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</row>
    <row r="1090" spans="1:20" x14ac:dyDescent="0.2">
      <c r="A1090" s="4"/>
      <c r="B1090" s="29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</row>
    <row r="1091" spans="1:20" x14ac:dyDescent="0.2">
      <c r="A1091" s="4"/>
      <c r="B1091" s="29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</row>
    <row r="1092" spans="1:20" x14ac:dyDescent="0.2">
      <c r="A1092" s="4"/>
      <c r="B1092" s="29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</row>
    <row r="1093" spans="1:20" x14ac:dyDescent="0.2">
      <c r="A1093" s="4"/>
      <c r="B1093" s="29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</row>
    <row r="1094" spans="1:20" x14ac:dyDescent="0.2">
      <c r="A1094" s="4"/>
      <c r="B1094" s="29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</row>
    <row r="1095" spans="1:20" x14ac:dyDescent="0.2">
      <c r="A1095" s="4"/>
      <c r="B1095" s="29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</row>
    <row r="1096" spans="1:20" x14ac:dyDescent="0.2">
      <c r="A1096" s="4"/>
      <c r="B1096" s="29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</row>
    <row r="1097" spans="1:20" x14ac:dyDescent="0.2">
      <c r="A1097" s="4"/>
      <c r="B1097" s="29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</row>
    <row r="1098" spans="1:20" x14ac:dyDescent="0.2">
      <c r="A1098" s="4"/>
      <c r="B1098" s="29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</row>
    <row r="1099" spans="1:20" x14ac:dyDescent="0.2">
      <c r="A1099" s="4"/>
      <c r="B1099" s="29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</row>
    <row r="1100" spans="1:20" x14ac:dyDescent="0.2">
      <c r="A1100" s="4"/>
      <c r="B1100" s="29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</row>
    <row r="1101" spans="1:20" x14ac:dyDescent="0.2">
      <c r="A1101" s="4"/>
      <c r="B1101" s="29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</row>
    <row r="1102" spans="1:20" x14ac:dyDescent="0.2">
      <c r="A1102" s="4"/>
      <c r="B1102" s="29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</row>
    <row r="1103" spans="1:20" x14ac:dyDescent="0.2">
      <c r="A1103" s="4"/>
      <c r="B1103" s="29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</row>
    <row r="1104" spans="1:20" x14ac:dyDescent="0.2">
      <c r="A1104" s="4"/>
      <c r="B1104" s="29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</row>
    <row r="1105" spans="1:20" x14ac:dyDescent="0.2">
      <c r="A1105" s="4"/>
      <c r="B1105" s="29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</row>
    <row r="1106" spans="1:20" x14ac:dyDescent="0.2">
      <c r="A1106" s="4"/>
      <c r="B1106" s="29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</row>
    <row r="1107" spans="1:20" x14ac:dyDescent="0.2">
      <c r="A1107" s="4"/>
      <c r="B1107" s="29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</row>
    <row r="1108" spans="1:20" x14ac:dyDescent="0.2">
      <c r="A1108" s="4"/>
      <c r="B1108" s="29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</row>
    <row r="1109" spans="1:20" x14ac:dyDescent="0.2">
      <c r="A1109" s="4"/>
      <c r="B1109" s="2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</row>
    <row r="1110" spans="1:20" x14ac:dyDescent="0.2">
      <c r="A1110" s="4"/>
      <c r="B1110" s="29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</row>
    <row r="1111" spans="1:20" x14ac:dyDescent="0.2">
      <c r="A1111" s="4"/>
      <c r="B1111" s="29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</row>
    <row r="1112" spans="1:20" x14ac:dyDescent="0.2">
      <c r="A1112" s="4"/>
      <c r="B1112" s="29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</row>
    <row r="1113" spans="1:20" x14ac:dyDescent="0.2">
      <c r="A1113" s="4"/>
      <c r="B1113" s="29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</row>
    <row r="1114" spans="1:20" x14ac:dyDescent="0.2">
      <c r="A1114" s="4"/>
      <c r="B1114" s="29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</row>
    <row r="1115" spans="1:20" x14ac:dyDescent="0.2">
      <c r="A1115" s="4"/>
      <c r="B1115" s="29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</row>
    <row r="1116" spans="1:20" x14ac:dyDescent="0.2">
      <c r="A1116" s="4"/>
      <c r="B1116" s="29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</row>
    <row r="1117" spans="1:20" x14ac:dyDescent="0.2">
      <c r="A1117" s="4"/>
      <c r="B1117" s="29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</row>
    <row r="1118" spans="1:20" x14ac:dyDescent="0.2">
      <c r="A1118" s="4"/>
      <c r="B1118" s="29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</row>
    <row r="1119" spans="1:20" x14ac:dyDescent="0.2">
      <c r="A1119" s="4"/>
      <c r="B1119" s="29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</row>
    <row r="1120" spans="1:20" x14ac:dyDescent="0.2">
      <c r="A1120" s="4"/>
      <c r="B1120" s="29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</row>
    <row r="1121" spans="1:20" x14ac:dyDescent="0.2">
      <c r="A1121" s="4"/>
      <c r="B1121" s="29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</row>
    <row r="1122" spans="1:20" x14ac:dyDescent="0.2">
      <c r="A1122" s="4"/>
      <c r="B1122" s="29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</row>
    <row r="1123" spans="1:20" x14ac:dyDescent="0.2">
      <c r="A1123" s="4"/>
      <c r="B1123" s="29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</row>
    <row r="1124" spans="1:20" x14ac:dyDescent="0.2">
      <c r="A1124" s="4"/>
      <c r="B1124" s="29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</row>
    <row r="1125" spans="1:20" x14ac:dyDescent="0.2">
      <c r="A1125" s="4"/>
      <c r="B1125" s="29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</row>
    <row r="1126" spans="1:20" x14ac:dyDescent="0.2">
      <c r="A1126" s="4"/>
      <c r="B1126" s="29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</row>
    <row r="1127" spans="1:20" x14ac:dyDescent="0.2">
      <c r="A1127" s="4"/>
      <c r="B1127" s="29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</row>
    <row r="1128" spans="1:20" x14ac:dyDescent="0.2">
      <c r="A1128" s="4"/>
      <c r="B1128" s="29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</row>
    <row r="1129" spans="1:20" x14ac:dyDescent="0.2">
      <c r="A1129" s="4"/>
      <c r="B1129" s="29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</row>
    <row r="1130" spans="1:20" x14ac:dyDescent="0.2">
      <c r="A1130" s="4"/>
      <c r="B1130" s="29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</row>
    <row r="1131" spans="1:20" x14ac:dyDescent="0.2">
      <c r="A1131" s="4"/>
      <c r="B1131" s="29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</row>
    <row r="1132" spans="1:20" x14ac:dyDescent="0.2">
      <c r="A1132" s="4"/>
      <c r="B1132" s="29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</row>
    <row r="1133" spans="1:20" x14ac:dyDescent="0.2">
      <c r="A1133" s="4"/>
      <c r="B1133" s="29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</row>
    <row r="1134" spans="1:20" x14ac:dyDescent="0.2">
      <c r="A1134" s="4"/>
      <c r="B1134" s="29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</row>
    <row r="1135" spans="1:20" x14ac:dyDescent="0.2">
      <c r="A1135" s="4"/>
      <c r="B1135" s="29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</row>
    <row r="1136" spans="1:20" x14ac:dyDescent="0.2">
      <c r="A1136" s="4"/>
      <c r="B1136" s="29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</row>
    <row r="1137" spans="1:20" x14ac:dyDescent="0.2">
      <c r="A1137" s="4"/>
      <c r="B1137" s="29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</row>
    <row r="1138" spans="1:20" x14ac:dyDescent="0.2">
      <c r="A1138" s="4"/>
      <c r="B1138" s="29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</row>
    <row r="1139" spans="1:20" x14ac:dyDescent="0.2">
      <c r="A1139" s="4"/>
      <c r="B1139" s="2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</row>
    <row r="1140" spans="1:20" x14ac:dyDescent="0.2">
      <c r="A1140" s="4"/>
      <c r="B1140" s="29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</row>
    <row r="1141" spans="1:20" x14ac:dyDescent="0.2">
      <c r="A1141" s="4"/>
      <c r="B1141" s="29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</row>
    <row r="1142" spans="1:20" x14ac:dyDescent="0.2">
      <c r="A1142" s="4"/>
      <c r="B1142" s="29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</row>
    <row r="1143" spans="1:20" x14ac:dyDescent="0.2">
      <c r="A1143" s="4"/>
      <c r="B1143" s="29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</row>
    <row r="1144" spans="1:20" x14ac:dyDescent="0.2">
      <c r="A1144" s="4"/>
      <c r="B1144" s="29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</row>
    <row r="1145" spans="1:20" x14ac:dyDescent="0.2">
      <c r="A1145" s="4"/>
      <c r="B1145" s="29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</row>
    <row r="1146" spans="1:20" x14ac:dyDescent="0.2">
      <c r="A1146" s="4"/>
      <c r="B1146" s="29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</row>
    <row r="1147" spans="1:20" x14ac:dyDescent="0.2">
      <c r="A1147" s="4"/>
      <c r="B1147" s="29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</row>
    <row r="1148" spans="1:20" x14ac:dyDescent="0.2">
      <c r="A1148" s="4"/>
      <c r="B1148" s="29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</row>
    <row r="1149" spans="1:20" x14ac:dyDescent="0.2">
      <c r="A1149" s="4"/>
      <c r="B1149" s="29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</row>
    <row r="1150" spans="1:20" x14ac:dyDescent="0.2">
      <c r="A1150" s="4"/>
      <c r="B1150" s="29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</row>
    <row r="1151" spans="1:20" x14ac:dyDescent="0.2">
      <c r="A1151" s="4"/>
      <c r="B1151" s="29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</row>
    <row r="1152" spans="1:20" x14ac:dyDescent="0.2">
      <c r="A1152" s="4"/>
      <c r="B1152" s="29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</row>
    <row r="1153" spans="1:20" x14ac:dyDescent="0.2">
      <c r="A1153" s="4"/>
      <c r="B1153" s="29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</row>
    <row r="1154" spans="1:20" x14ac:dyDescent="0.2">
      <c r="A1154" s="4"/>
      <c r="B1154" s="29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</row>
    <row r="1155" spans="1:20" x14ac:dyDescent="0.2">
      <c r="A1155" s="4"/>
      <c r="B1155" s="29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</row>
    <row r="1156" spans="1:20" x14ac:dyDescent="0.2">
      <c r="A1156" s="4"/>
      <c r="B1156" s="29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</row>
    <row r="1157" spans="1:20" x14ac:dyDescent="0.2">
      <c r="A1157" s="4"/>
      <c r="B1157" s="29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</row>
    <row r="1158" spans="1:20" x14ac:dyDescent="0.2">
      <c r="A1158" s="4"/>
      <c r="B1158" s="29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</row>
    <row r="1159" spans="1:20" x14ac:dyDescent="0.2">
      <c r="A1159" s="4"/>
      <c r="B1159" s="29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</row>
    <row r="1160" spans="1:20" x14ac:dyDescent="0.2">
      <c r="A1160" s="4"/>
      <c r="B1160" s="29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</row>
    <row r="1161" spans="1:20" x14ac:dyDescent="0.2">
      <c r="A1161" s="4"/>
      <c r="B1161" s="29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</row>
    <row r="1162" spans="1:20" x14ac:dyDescent="0.2">
      <c r="A1162" s="4"/>
      <c r="B1162" s="29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1:20" x14ac:dyDescent="0.2">
      <c r="A1163" s="4"/>
      <c r="B1163" s="29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</row>
    <row r="1164" spans="1:20" x14ac:dyDescent="0.2">
      <c r="A1164" s="4"/>
      <c r="B1164" s="29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</row>
    <row r="1165" spans="1:20" x14ac:dyDescent="0.2">
      <c r="A1165" s="4"/>
      <c r="B1165" s="29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1:20" x14ac:dyDescent="0.2">
      <c r="A1166" s="4"/>
      <c r="B1166" s="29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</row>
    <row r="1167" spans="1:20" x14ac:dyDescent="0.2">
      <c r="A1167" s="4"/>
      <c r="B1167" s="29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</row>
    <row r="1168" spans="1:20" x14ac:dyDescent="0.2">
      <c r="A1168" s="4"/>
      <c r="B1168" s="29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</row>
    <row r="1169" spans="1:20" x14ac:dyDescent="0.2">
      <c r="A1169" s="4"/>
      <c r="B1169" s="2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</row>
    <row r="1170" spans="1:20" x14ac:dyDescent="0.2">
      <c r="A1170" s="4"/>
      <c r="B1170" s="29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</row>
    <row r="1171" spans="1:20" x14ac:dyDescent="0.2">
      <c r="A1171" s="4"/>
      <c r="B1171" s="29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</row>
    <row r="1172" spans="1:20" x14ac:dyDescent="0.2">
      <c r="A1172" s="4"/>
      <c r="B1172" s="29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</row>
    <row r="1173" spans="1:20" x14ac:dyDescent="0.2">
      <c r="A1173" s="4"/>
      <c r="B1173" s="29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</row>
    <row r="1174" spans="1:20" x14ac:dyDescent="0.2">
      <c r="A1174" s="4"/>
      <c r="B1174" s="29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</row>
    <row r="1175" spans="1:20" x14ac:dyDescent="0.2">
      <c r="A1175" s="4"/>
      <c r="B1175" s="29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</row>
    <row r="1176" spans="1:20" x14ac:dyDescent="0.2">
      <c r="A1176" s="4"/>
      <c r="B1176" s="29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</row>
    <row r="1177" spans="1:20" x14ac:dyDescent="0.2">
      <c r="A1177" s="4"/>
      <c r="B1177" s="29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</row>
    <row r="1178" spans="1:20" x14ac:dyDescent="0.2">
      <c r="A1178" s="4"/>
      <c r="B1178" s="29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</row>
    <row r="1179" spans="1:20" x14ac:dyDescent="0.2">
      <c r="A1179" s="4"/>
      <c r="B1179" s="29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</row>
    <row r="1180" spans="1:20" x14ac:dyDescent="0.2">
      <c r="A1180" s="4"/>
      <c r="B1180" s="29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</row>
    <row r="1181" spans="1:20" x14ac:dyDescent="0.2">
      <c r="A1181" s="4"/>
      <c r="B1181" s="29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</row>
    <row r="1182" spans="1:20" x14ac:dyDescent="0.2">
      <c r="A1182" s="4"/>
      <c r="B1182" s="29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</row>
    <row r="1183" spans="1:20" x14ac:dyDescent="0.2">
      <c r="A1183" s="4"/>
      <c r="B1183" s="29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</row>
    <row r="1184" spans="1:20" x14ac:dyDescent="0.2">
      <c r="A1184" s="4"/>
      <c r="B1184" s="29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</row>
    <row r="1185" spans="1:20" x14ac:dyDescent="0.2">
      <c r="A1185" s="4"/>
      <c r="B1185" s="29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</row>
    <row r="1186" spans="1:20" x14ac:dyDescent="0.2">
      <c r="A1186" s="4"/>
      <c r="B1186" s="29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</row>
    <row r="1187" spans="1:20" x14ac:dyDescent="0.2">
      <c r="A1187" s="4"/>
      <c r="B1187" s="29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</row>
    <row r="1188" spans="1:20" x14ac:dyDescent="0.2">
      <c r="A1188" s="4"/>
      <c r="B1188" s="29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</row>
    <row r="1189" spans="1:20" x14ac:dyDescent="0.2">
      <c r="A1189" s="4"/>
      <c r="B1189" s="29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</row>
    <row r="1190" spans="1:20" x14ac:dyDescent="0.2">
      <c r="A1190" s="4"/>
      <c r="B1190" s="29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</row>
    <row r="1191" spans="1:20" x14ac:dyDescent="0.2">
      <c r="A1191" s="4"/>
      <c r="B1191" s="29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</row>
    <row r="1192" spans="1:20" x14ac:dyDescent="0.2">
      <c r="A1192" s="4"/>
      <c r="B1192" s="29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</row>
    <row r="1193" spans="1:20" x14ac:dyDescent="0.2">
      <c r="A1193" s="4"/>
      <c r="B1193" s="29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</row>
    <row r="1194" spans="1:20" x14ac:dyDescent="0.2">
      <c r="A1194" s="4"/>
      <c r="B1194" s="29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</row>
    <row r="1195" spans="1:20" x14ac:dyDescent="0.2">
      <c r="A1195" s="4"/>
      <c r="B1195" s="29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</row>
    <row r="1196" spans="1:20" x14ac:dyDescent="0.2">
      <c r="A1196" s="4"/>
      <c r="B1196" s="29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</row>
    <row r="1197" spans="1:20" x14ac:dyDescent="0.2">
      <c r="A1197" s="4"/>
      <c r="B1197" s="29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</row>
    <row r="1198" spans="1:20" x14ac:dyDescent="0.2">
      <c r="A1198" s="4"/>
      <c r="B1198" s="29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</row>
    <row r="1199" spans="1:20" x14ac:dyDescent="0.2">
      <c r="A1199" s="4"/>
      <c r="B1199" s="2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</row>
    <row r="1200" spans="1:20" x14ac:dyDescent="0.2">
      <c r="A1200" s="4"/>
      <c r="B1200" s="29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</row>
    <row r="1201" spans="1:20" x14ac:dyDescent="0.2">
      <c r="A1201" s="4"/>
      <c r="B1201" s="29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</row>
    <row r="1202" spans="1:20" x14ac:dyDescent="0.2">
      <c r="A1202" s="4"/>
      <c r="B1202" s="29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</row>
    <row r="1203" spans="1:20" x14ac:dyDescent="0.2">
      <c r="A1203" s="4"/>
      <c r="B1203" s="29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</row>
    <row r="1204" spans="1:20" x14ac:dyDescent="0.2">
      <c r="A1204" s="4"/>
      <c r="B1204" s="29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</row>
    <row r="1205" spans="1:20" x14ac:dyDescent="0.2">
      <c r="A1205" s="4"/>
      <c r="B1205" s="29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</row>
    <row r="1206" spans="1:20" x14ac:dyDescent="0.2">
      <c r="A1206" s="4"/>
      <c r="B1206" s="29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</row>
    <row r="1207" spans="1:20" x14ac:dyDescent="0.2">
      <c r="A1207" s="4"/>
      <c r="B1207" s="29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</row>
    <row r="1208" spans="1:20" x14ac:dyDescent="0.2">
      <c r="A1208" s="4"/>
      <c r="B1208" s="29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</row>
    <row r="1209" spans="1:20" x14ac:dyDescent="0.2">
      <c r="A1209" s="4"/>
      <c r="B1209" s="29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</row>
    <row r="1210" spans="1:20" x14ac:dyDescent="0.2">
      <c r="A1210" s="4"/>
      <c r="B1210" s="29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</row>
    <row r="1211" spans="1:20" x14ac:dyDescent="0.2">
      <c r="A1211" s="4"/>
      <c r="B1211" s="29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</row>
    <row r="1212" spans="1:20" x14ac:dyDescent="0.2">
      <c r="A1212" s="4"/>
      <c r="B1212" s="29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</row>
    <row r="1213" spans="1:20" x14ac:dyDescent="0.2">
      <c r="A1213" s="4"/>
      <c r="B1213" s="29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</row>
    <row r="1214" spans="1:20" x14ac:dyDescent="0.2">
      <c r="A1214" s="4"/>
      <c r="B1214" s="29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</row>
    <row r="1215" spans="1:20" x14ac:dyDescent="0.2">
      <c r="A1215" s="4"/>
      <c r="B1215" s="29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</row>
    <row r="1216" spans="1:20" x14ac:dyDescent="0.2">
      <c r="A1216" s="4"/>
      <c r="B1216" s="29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</row>
    <row r="1217" spans="1:20" x14ac:dyDescent="0.2">
      <c r="A1217" s="4"/>
      <c r="B1217" s="29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</row>
    <row r="1218" spans="1:20" x14ac:dyDescent="0.2">
      <c r="A1218" s="4"/>
      <c r="B1218" s="29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</row>
    <row r="1219" spans="1:20" x14ac:dyDescent="0.2">
      <c r="A1219" s="4"/>
      <c r="B1219" s="29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</row>
    <row r="1220" spans="1:20" x14ac:dyDescent="0.2">
      <c r="A1220" s="4"/>
      <c r="B1220" s="29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</row>
    <row r="1221" spans="1:20" x14ac:dyDescent="0.2">
      <c r="A1221" s="4"/>
      <c r="B1221" s="29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</row>
    <row r="1222" spans="1:20" x14ac:dyDescent="0.2">
      <c r="A1222" s="4"/>
      <c r="B1222" s="29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</row>
    <row r="1223" spans="1:20" x14ac:dyDescent="0.2">
      <c r="A1223" s="4"/>
      <c r="B1223" s="29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</row>
    <row r="1224" spans="1:20" x14ac:dyDescent="0.2">
      <c r="A1224" s="4"/>
      <c r="B1224" s="29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</row>
    <row r="1225" spans="1:20" x14ac:dyDescent="0.2">
      <c r="A1225" s="4"/>
      <c r="B1225" s="29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</row>
    <row r="1226" spans="1:20" x14ac:dyDescent="0.2">
      <c r="A1226" s="4"/>
      <c r="B1226" s="29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</row>
    <row r="1227" spans="1:20" x14ac:dyDescent="0.2">
      <c r="A1227" s="4"/>
      <c r="B1227" s="29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</row>
    <row r="1228" spans="1:20" x14ac:dyDescent="0.2">
      <c r="A1228" s="4"/>
      <c r="B1228" s="29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</row>
    <row r="1229" spans="1:20" x14ac:dyDescent="0.2">
      <c r="A1229" s="4"/>
      <c r="B1229" s="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</row>
    <row r="1230" spans="1:20" x14ac:dyDescent="0.2">
      <c r="A1230" s="4"/>
      <c r="B1230" s="29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</row>
    <row r="1231" spans="1:20" x14ac:dyDescent="0.2">
      <c r="A1231" s="4"/>
      <c r="B1231" s="29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</row>
    <row r="1232" spans="1:20" x14ac:dyDescent="0.2">
      <c r="A1232" s="4"/>
      <c r="B1232" s="29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</row>
    <row r="1233" spans="1:20" x14ac:dyDescent="0.2">
      <c r="A1233" s="4"/>
      <c r="B1233" s="29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</row>
    <row r="1234" spans="1:20" x14ac:dyDescent="0.2">
      <c r="A1234" s="4"/>
      <c r="B1234" s="29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</row>
    <row r="1235" spans="1:20" x14ac:dyDescent="0.2">
      <c r="A1235" s="4"/>
      <c r="B1235" s="29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</row>
    <row r="1236" spans="1:20" x14ac:dyDescent="0.2">
      <c r="A1236" s="4"/>
      <c r="B1236" s="29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</row>
    <row r="1237" spans="1:20" x14ac:dyDescent="0.2">
      <c r="A1237" s="4"/>
      <c r="B1237" s="29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</row>
    <row r="1238" spans="1:20" x14ac:dyDescent="0.2">
      <c r="A1238" s="4"/>
      <c r="B1238" s="29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</row>
    <row r="1239" spans="1:20" x14ac:dyDescent="0.2">
      <c r="A1239" s="4"/>
      <c r="B1239" s="29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</row>
    <row r="1240" spans="1:20" x14ac:dyDescent="0.2">
      <c r="A1240" s="4"/>
      <c r="B1240" s="29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</row>
    <row r="1241" spans="1:20" x14ac:dyDescent="0.2">
      <c r="A1241" s="4"/>
      <c r="B1241" s="29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</row>
    <row r="1242" spans="1:20" x14ac:dyDescent="0.2">
      <c r="A1242" s="4"/>
      <c r="B1242" s="29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</row>
    <row r="1243" spans="1:20" x14ac:dyDescent="0.2">
      <c r="A1243" s="4"/>
      <c r="B1243" s="29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</row>
    <row r="1244" spans="1:20" x14ac:dyDescent="0.2">
      <c r="A1244" s="4"/>
      <c r="B1244" s="29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</row>
    <row r="1245" spans="1:20" x14ac:dyDescent="0.2">
      <c r="A1245" s="4"/>
      <c r="B1245" s="29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</row>
    <row r="1246" spans="1:20" x14ac:dyDescent="0.2">
      <c r="A1246" s="4"/>
      <c r="B1246" s="29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</row>
    <row r="1247" spans="1:20" x14ac:dyDescent="0.2">
      <c r="A1247" s="4"/>
      <c r="B1247" s="29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</row>
    <row r="1248" spans="1:20" x14ac:dyDescent="0.2">
      <c r="A1248" s="4"/>
      <c r="B1248" s="29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</row>
    <row r="1249" spans="1:20" x14ac:dyDescent="0.2">
      <c r="A1249" s="4"/>
      <c r="B1249" s="29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</row>
    <row r="1250" spans="1:20" x14ac:dyDescent="0.2">
      <c r="A1250" s="4"/>
      <c r="B1250" s="29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</row>
    <row r="1251" spans="1:20" x14ac:dyDescent="0.2">
      <c r="A1251" s="4"/>
      <c r="B1251" s="29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</row>
    <row r="1252" spans="1:20" x14ac:dyDescent="0.2">
      <c r="A1252" s="4"/>
      <c r="B1252" s="29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</row>
    <row r="1253" spans="1:20" x14ac:dyDescent="0.2">
      <c r="A1253" s="4"/>
      <c r="B1253" s="29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</row>
    <row r="1254" spans="1:20" x14ac:dyDescent="0.2">
      <c r="A1254" s="4"/>
      <c r="B1254" s="29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</row>
    <row r="1255" spans="1:20" x14ac:dyDescent="0.2">
      <c r="A1255" s="4"/>
      <c r="B1255" s="29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</row>
    <row r="1256" spans="1:20" x14ac:dyDescent="0.2">
      <c r="A1256" s="4"/>
      <c r="B1256" s="29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</row>
    <row r="1257" spans="1:20" x14ac:dyDescent="0.2">
      <c r="A1257" s="4"/>
      <c r="B1257" s="29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</row>
    <row r="1258" spans="1:20" x14ac:dyDescent="0.2">
      <c r="A1258" s="4"/>
      <c r="B1258" s="29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</row>
    <row r="1259" spans="1:20" x14ac:dyDescent="0.2">
      <c r="A1259" s="4"/>
      <c r="B1259" s="2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</row>
    <row r="1260" spans="1:20" x14ac:dyDescent="0.2">
      <c r="A1260" s="4"/>
      <c r="B1260" s="29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</row>
    <row r="1261" spans="1:20" x14ac:dyDescent="0.2">
      <c r="A1261" s="4"/>
      <c r="B1261" s="29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</row>
    <row r="1262" spans="1:20" x14ac:dyDescent="0.2">
      <c r="A1262" s="4"/>
      <c r="B1262" s="29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</row>
    <row r="1263" spans="1:20" x14ac:dyDescent="0.2">
      <c r="A1263" s="4"/>
      <c r="B1263" s="29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</row>
    <row r="1264" spans="1:20" x14ac:dyDescent="0.2">
      <c r="A1264" s="4"/>
      <c r="B1264" s="29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</row>
    <row r="1265" spans="1:20" x14ac:dyDescent="0.2">
      <c r="A1265" s="4"/>
      <c r="B1265" s="29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</row>
    <row r="1266" spans="1:20" x14ac:dyDescent="0.2">
      <c r="A1266" s="4"/>
      <c r="B1266" s="29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</row>
    <row r="1267" spans="1:20" x14ac:dyDescent="0.2">
      <c r="A1267" s="4"/>
      <c r="B1267" s="29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</row>
    <row r="1268" spans="1:20" x14ac:dyDescent="0.2">
      <c r="A1268" s="4"/>
      <c r="B1268" s="29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</row>
    <row r="1269" spans="1:20" x14ac:dyDescent="0.2">
      <c r="A1269" s="4"/>
      <c r="B1269" s="29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</row>
    <row r="1270" spans="1:20" x14ac:dyDescent="0.2">
      <c r="A1270" s="4"/>
      <c r="B1270" s="29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</row>
    <row r="1271" spans="1:20" x14ac:dyDescent="0.2">
      <c r="A1271" s="4"/>
      <c r="B1271" s="29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</row>
    <row r="1272" spans="1:20" x14ac:dyDescent="0.2">
      <c r="A1272" s="4"/>
      <c r="B1272" s="29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</row>
    <row r="1273" spans="1:20" x14ac:dyDescent="0.2">
      <c r="A1273" s="4"/>
      <c r="B1273" s="29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</row>
    <row r="1274" spans="1:20" x14ac:dyDescent="0.2">
      <c r="A1274" s="4"/>
      <c r="B1274" s="29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/>
  <rowBreaks count="3" manualBreakCount="3">
    <brk id="72" max="14" man="1"/>
    <brk id="184" max="18" man="1"/>
    <brk id="29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 xsi:nil="true"/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0830E74-05E3-4447-B7F3-32ECD6D89E8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075B9EF-C478-45DE-B398-B7BC4F675794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openxmlformats.org/package/2006/metadata/core-properties"/>
    <ds:schemaRef ds:uri="http://schemas.microsoft.com/office/2006/documentManagement/typ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EB4BAD-CD46-434D-938E-641BA2D5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A875C8B-FA48-459E-9177-F60B147EDA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FD72314-D6B3-4D97-94D4-53832A54F0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UA-SYS AND VARIOUS DIVISIONS</vt:lpstr>
      <vt:lpstr>'UA-SYS AND VARIOUS DIVISIONS'!Print_Area</vt:lpstr>
      <vt:lpstr>'UA-SYS AND VARIOUS DIVISIONS'!Print_Titles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B: Additional/New Positions</dc:title>
  <dc:creator>Julie Bates</dc:creator>
  <cp:lastModifiedBy>Chandra Robinson</cp:lastModifiedBy>
  <cp:lastPrinted>2016-03-10T15:13:40Z</cp:lastPrinted>
  <dcterms:created xsi:type="dcterms:W3CDTF">2002-01-31T18:08:52Z</dcterms:created>
  <dcterms:modified xsi:type="dcterms:W3CDTF">2018-05-31T16:00:54Z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folderdetail">
    <vt:lpwstr/>
  </property>
</Properties>
</file>