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0-21 ps\Form A's for Website\"/>
    </mc:Choice>
  </mc:AlternateContent>
  <bookViews>
    <workbookView xWindow="0" yWindow="0" windowWidth="20730" windowHeight="11760"/>
  </bookViews>
  <sheets>
    <sheet name="UA-SYS AND VARIOUS DIVISIONS" sheetId="2" r:id="rId1"/>
  </sheets>
  <definedNames>
    <definedName name="_xlnm.Print_Area" localSheetId="0">'UA-SYS AND VARIOUS DIVISIONS'!$A$1:$O$356</definedName>
    <definedName name="_xlnm.Print_Titles" localSheetId="0">'UA-SYS AND VARIOUS DIVISIONS'!$4:$8</definedName>
    <definedName name="Z_CDD56FF8_9DDF_11D4_8459_00E0B8102410_.wvu.PrintArea" localSheetId="0" hidden="1">'UA-SYS AND VARIOUS DIVISIONS'!$A$1:$I$43</definedName>
    <definedName name="Z_F7BC6B39_3890_4B6E_8635_E17973C82197_.wvu.PrintArea" localSheetId="0" hidden="1">'UA-SYS AND VARIOUS DIVISIONS'!$A$1:$I$43</definedName>
  </definedNames>
  <calcPr calcId="162913"/>
</workbook>
</file>

<file path=xl/calcChain.xml><?xml version="1.0" encoding="utf-8"?>
<calcChain xmlns="http://schemas.openxmlformats.org/spreadsheetml/2006/main">
  <c r="M337" i="2" l="1"/>
  <c r="M340" i="2"/>
  <c r="M334" i="2"/>
  <c r="M333" i="2"/>
  <c r="N287" i="2"/>
  <c r="L287" i="2"/>
  <c r="J287" i="2"/>
  <c r="H287" i="2"/>
  <c r="F287" i="2"/>
  <c r="M285" i="2"/>
  <c r="M283" i="2"/>
  <c r="M281" i="2"/>
  <c r="M280" i="2"/>
  <c r="M279" i="2"/>
  <c r="N237" i="2"/>
  <c r="L237" i="2"/>
  <c r="J237" i="2"/>
  <c r="H237" i="2"/>
  <c r="F237" i="2"/>
  <c r="M233" i="2"/>
  <c r="M231" i="2"/>
  <c r="M229" i="2"/>
  <c r="M228" i="2"/>
  <c r="M227" i="2"/>
  <c r="N170" i="2"/>
  <c r="L170" i="2"/>
  <c r="J170" i="2"/>
  <c r="H170" i="2"/>
  <c r="F170" i="2"/>
  <c r="M128" i="2"/>
  <c r="M126" i="2"/>
  <c r="M124" i="2"/>
  <c r="M123" i="2"/>
  <c r="M122" i="2"/>
  <c r="M118" i="2"/>
  <c r="M117" i="2"/>
  <c r="M115" i="2"/>
  <c r="M114" i="2"/>
  <c r="N88" i="2"/>
  <c r="L88" i="2"/>
  <c r="J88" i="2"/>
  <c r="H88" i="2"/>
  <c r="F88" i="2"/>
  <c r="M83" i="2"/>
  <c r="M82" i="2"/>
  <c r="N64" i="2"/>
  <c r="L64" i="2"/>
  <c r="J64" i="2"/>
  <c r="H64" i="2"/>
  <c r="F64" i="2"/>
  <c r="M73" i="2"/>
  <c r="M71" i="2"/>
  <c r="M60" i="2"/>
  <c r="M58" i="2"/>
  <c r="M56" i="2"/>
  <c r="M55" i="2"/>
  <c r="M54" i="2"/>
  <c r="M38" i="2" l="1"/>
  <c r="M37" i="2" l="1"/>
  <c r="M352" i="2" l="1"/>
  <c r="M353" i="2"/>
  <c r="N354" i="2"/>
  <c r="L354" i="2"/>
  <c r="J354" i="2"/>
  <c r="H354" i="2"/>
  <c r="F354" i="2"/>
  <c r="H315" i="2"/>
  <c r="J315" i="2"/>
  <c r="L315" i="2"/>
  <c r="N315" i="2"/>
  <c r="F315" i="2"/>
  <c r="N304" i="2"/>
  <c r="L304" i="2"/>
  <c r="J304" i="2"/>
  <c r="H304" i="2"/>
  <c r="F304" i="2"/>
  <c r="N265" i="2"/>
  <c r="L265" i="2"/>
  <c r="J265" i="2"/>
  <c r="H265" i="2"/>
  <c r="F265" i="2"/>
  <c r="N247" i="2"/>
  <c r="L247" i="2"/>
  <c r="J247" i="2"/>
  <c r="H247" i="2"/>
  <c r="F247" i="2"/>
  <c r="N213" i="2"/>
  <c r="L213" i="2"/>
  <c r="J213" i="2"/>
  <c r="H213" i="2"/>
  <c r="F213" i="2"/>
  <c r="N201" i="2"/>
  <c r="L201" i="2"/>
  <c r="J201" i="2"/>
  <c r="H201" i="2"/>
  <c r="F201" i="2"/>
  <c r="N190" i="2"/>
  <c r="N204" i="2" s="1"/>
  <c r="L190" i="2"/>
  <c r="J190" i="2"/>
  <c r="H190" i="2"/>
  <c r="F190" i="2"/>
  <c r="F204" i="2" s="1"/>
  <c r="N49" i="2"/>
  <c r="L49" i="2"/>
  <c r="J49" i="2"/>
  <c r="H49" i="2"/>
  <c r="F49" i="2"/>
  <c r="N356" i="2" l="1"/>
  <c r="F356" i="2"/>
  <c r="F249" i="2"/>
  <c r="N249" i="2"/>
  <c r="H204" i="2"/>
  <c r="H356" i="2" s="1"/>
  <c r="J249" i="2"/>
  <c r="H249" i="2"/>
  <c r="J204" i="2"/>
  <c r="L249" i="2"/>
  <c r="L204" i="2"/>
  <c r="L356" i="2" s="1"/>
  <c r="M326" i="2"/>
  <c r="M325" i="2"/>
  <c r="M324" i="2"/>
  <c r="M42" i="2"/>
  <c r="M41" i="2"/>
  <c r="M40" i="2"/>
  <c r="M39" i="2"/>
  <c r="D354" i="2"/>
  <c r="D356" i="2"/>
  <c r="P66" i="2"/>
  <c r="P67" i="2"/>
  <c r="P68" i="2"/>
  <c r="P69" i="2"/>
  <c r="P84" i="2"/>
  <c r="P85" i="2"/>
  <c r="P86" i="2"/>
  <c r="P89" i="2"/>
  <c r="P172" i="2"/>
  <c r="P173" i="2"/>
  <c r="P175" i="2"/>
  <c r="P176" i="2"/>
  <c r="P177" i="2"/>
  <c r="P178" i="2"/>
  <c r="P179" i="2"/>
  <c r="P180" i="2"/>
  <c r="P181" i="2"/>
  <c r="P191" i="2"/>
  <c r="P192" i="2"/>
  <c r="P193" i="2"/>
  <c r="P195" i="2"/>
  <c r="P196" i="2"/>
  <c r="P197" i="2"/>
  <c r="P198" i="2"/>
  <c r="P199" i="2"/>
  <c r="P200" i="2"/>
  <c r="P202" i="2"/>
  <c r="P77" i="2"/>
  <c r="P78" i="2"/>
  <c r="P79" i="2"/>
  <c r="P80" i="2"/>
  <c r="P203" i="2"/>
  <c r="P205" i="2"/>
  <c r="P206" i="2"/>
  <c r="P207" i="2"/>
  <c r="P208" i="2"/>
  <c r="P209" i="2"/>
  <c r="P214" i="2"/>
  <c r="P239" i="2"/>
  <c r="P240" i="2"/>
  <c r="P248" i="2"/>
  <c r="P250" i="2"/>
  <c r="P251" i="2"/>
  <c r="P252" i="2"/>
  <c r="P253" i="2"/>
  <c r="P254" i="2"/>
  <c r="P259" i="2"/>
  <c r="P260" i="2"/>
  <c r="P261" i="2"/>
  <c r="P262" i="2"/>
  <c r="P266" i="2"/>
  <c r="P289" i="2"/>
  <c r="P290" i="2"/>
  <c r="P291" i="2"/>
  <c r="P292" i="2"/>
  <c r="P294" i="2"/>
  <c r="P295" i="2"/>
  <c r="P296" i="2"/>
  <c r="P300" i="2"/>
  <c r="P301" i="2"/>
  <c r="P302" i="2"/>
  <c r="P305" i="2"/>
  <c r="P306" i="2"/>
  <c r="P307" i="2"/>
  <c r="P308" i="2"/>
  <c r="P309" i="2"/>
  <c r="P316" i="2"/>
  <c r="P317" i="2"/>
  <c r="P318" i="2"/>
  <c r="P351" i="2"/>
  <c r="P350" i="2"/>
  <c r="P349" i="2"/>
  <c r="P348" i="2"/>
  <c r="P347" i="2"/>
  <c r="P346" i="2"/>
  <c r="P345" i="2"/>
  <c r="P344" i="2"/>
  <c r="P343" i="2"/>
  <c r="P342" i="2"/>
  <c r="P341" i="2"/>
  <c r="P339" i="2"/>
  <c r="P338" i="2"/>
  <c r="P336" i="2"/>
  <c r="P335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4" i="2"/>
  <c r="P313" i="2"/>
  <c r="P312" i="2"/>
  <c r="P311" i="2"/>
  <c r="P310" i="2"/>
  <c r="P303" i="2"/>
  <c r="P299" i="2"/>
  <c r="P298" i="2"/>
  <c r="P297" i="2"/>
  <c r="P293" i="2"/>
  <c r="P264" i="2"/>
  <c r="P263" i="2"/>
  <c r="P258" i="2"/>
  <c r="P257" i="2"/>
  <c r="P256" i="2"/>
  <c r="P255" i="2"/>
  <c r="P246" i="2"/>
  <c r="P245" i="2"/>
  <c r="P244" i="2"/>
  <c r="P243" i="2"/>
  <c r="P242" i="2"/>
  <c r="P212" i="2"/>
  <c r="P211" i="2"/>
  <c r="P210" i="2"/>
  <c r="P76" i="2"/>
  <c r="P194" i="2"/>
  <c r="P189" i="2"/>
  <c r="P188" i="2"/>
  <c r="P187" i="2"/>
  <c r="P186" i="2"/>
  <c r="P185" i="2"/>
  <c r="P184" i="2"/>
  <c r="P183" i="2"/>
  <c r="P182" i="2"/>
  <c r="P174" i="2"/>
  <c r="P87" i="2"/>
  <c r="P81" i="2"/>
  <c r="P75" i="2"/>
  <c r="P74" i="2"/>
  <c r="P70" i="2"/>
  <c r="M351" i="2"/>
  <c r="M350" i="2"/>
  <c r="M349" i="2"/>
  <c r="M348" i="2"/>
  <c r="M347" i="2"/>
  <c r="M346" i="2"/>
  <c r="M345" i="2"/>
  <c r="M344" i="2"/>
  <c r="M343" i="2"/>
  <c r="M342" i="2"/>
  <c r="M341" i="2"/>
  <c r="M339" i="2"/>
  <c r="M338" i="2"/>
  <c r="M336" i="2"/>
  <c r="M335" i="2"/>
  <c r="M332" i="2"/>
  <c r="M331" i="2"/>
  <c r="M330" i="2"/>
  <c r="M329" i="2"/>
  <c r="M328" i="2"/>
  <c r="M327" i="2"/>
  <c r="M323" i="2"/>
  <c r="M322" i="2"/>
  <c r="M321" i="2"/>
  <c r="M320" i="2"/>
  <c r="M319" i="2"/>
  <c r="M314" i="2"/>
  <c r="M313" i="2"/>
  <c r="M312" i="2"/>
  <c r="M311" i="2"/>
  <c r="M310" i="2"/>
  <c r="M303" i="2"/>
  <c r="M302" i="2"/>
  <c r="M301" i="2"/>
  <c r="M300" i="2"/>
  <c r="M298" i="2"/>
  <c r="M297" i="2"/>
  <c r="M296" i="2"/>
  <c r="M295" i="2"/>
  <c r="M294" i="2"/>
  <c r="M264" i="2"/>
  <c r="M263" i="2"/>
  <c r="M262" i="2"/>
  <c r="M261" i="2"/>
  <c r="M260" i="2"/>
  <c r="M259" i="2"/>
  <c r="M257" i="2"/>
  <c r="M256" i="2"/>
  <c r="M255" i="2"/>
  <c r="M246" i="2"/>
  <c r="M245" i="2"/>
  <c r="M244" i="2"/>
  <c r="M243" i="2"/>
  <c r="M242" i="2"/>
  <c r="M241" i="2"/>
  <c r="M212" i="2"/>
  <c r="M211" i="2"/>
  <c r="M210" i="2"/>
  <c r="M80" i="2"/>
  <c r="M79" i="2"/>
  <c r="M78" i="2"/>
  <c r="M77" i="2"/>
  <c r="M200" i="2"/>
  <c r="M199" i="2"/>
  <c r="M198" i="2"/>
  <c r="M197" i="2"/>
  <c r="M196" i="2"/>
  <c r="M195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87" i="2"/>
  <c r="M86" i="2"/>
  <c r="M85" i="2"/>
  <c r="M84" i="2"/>
  <c r="M75" i="2"/>
  <c r="M74" i="2"/>
  <c r="M72" i="2"/>
  <c r="M70" i="2"/>
  <c r="M48" i="2"/>
  <c r="M47" i="2"/>
  <c r="M46" i="2"/>
  <c r="M45" i="2"/>
  <c r="M44" i="2"/>
  <c r="M43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P241" i="2"/>
  <c r="P72" i="2"/>
  <c r="J356" i="2" l="1"/>
</calcChain>
</file>

<file path=xl/comments1.xml><?xml version="1.0" encoding="utf-8"?>
<comments xmlns="http://schemas.openxmlformats.org/spreadsheetml/2006/main">
  <authors>
    <author>Chandra Robinson</author>
  </authors>
  <commentList>
    <comment ref="E9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99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22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22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224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E27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27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276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</commentList>
</comments>
</file>

<file path=xl/sharedStrings.xml><?xml version="1.0" encoding="utf-8"?>
<sst xmlns="http://schemas.openxmlformats.org/spreadsheetml/2006/main" count="686" uniqueCount="330">
  <si>
    <t>Research Scientist</t>
  </si>
  <si>
    <t>AREON Network Engineer</t>
  </si>
  <si>
    <t>ASMSA Teacher</t>
  </si>
  <si>
    <t>ASMSA Maintenance Worker</t>
  </si>
  <si>
    <t>ASMSA Residential Mentor</t>
  </si>
  <si>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</si>
  <si>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</si>
  <si>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</si>
  <si>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</si>
  <si>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</si>
  <si>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</si>
  <si>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</si>
  <si>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</si>
  <si>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CL</t>
  </si>
  <si>
    <t>ITEM</t>
  </si>
  <si>
    <t>POSITION</t>
  </si>
  <si>
    <t>C</t>
  </si>
  <si>
    <t>CODE</t>
  </si>
  <si>
    <t xml:space="preserve"> #</t>
  </si>
  <si>
    <t>TITLE</t>
  </si>
  <si>
    <t>ANNUAL SAL</t>
  </si>
  <si>
    <t>#</t>
  </si>
  <si>
    <t>SYSTEM ADMINISTRATION</t>
  </si>
  <si>
    <t>TWELVE MONTH EDUCATIONAL AND GENERAL</t>
  </si>
  <si>
    <t>ADMINISTRATIVE POSITIONS</t>
  </si>
  <si>
    <t>President, University of Arkansas</t>
  </si>
  <si>
    <t>Vice-Pres. for Academic Affairs</t>
  </si>
  <si>
    <t>Vice-Pres. for Agriculture/Chance.</t>
  </si>
  <si>
    <t>General Counsel</t>
  </si>
  <si>
    <t>Assoc. Vice President</t>
  </si>
  <si>
    <t>Dir. of Employee Benefits</t>
  </si>
  <si>
    <t>Dir. of Internal Audits</t>
  </si>
  <si>
    <t>Dir. of Plan. &amp; Resource Services</t>
  </si>
  <si>
    <t>Assoc. Dir. of Plng. &amp; Res. Svcs.</t>
  </si>
  <si>
    <t>Senior Assoc. General Counsel</t>
  </si>
  <si>
    <t>Senior Institutional Audit Manager</t>
  </si>
  <si>
    <t>Assoc. General Counsel</t>
  </si>
  <si>
    <t>Asst. to the President</t>
  </si>
  <si>
    <t>Research Associate</t>
  </si>
  <si>
    <t>Regional Audit Manager</t>
  </si>
  <si>
    <t>Director of Institutional Research</t>
  </si>
  <si>
    <t>Assoc. Director of Internal Audits</t>
  </si>
  <si>
    <t>Associate Director</t>
  </si>
  <si>
    <t>Dir. of University Information</t>
  </si>
  <si>
    <t>TOTAL</t>
  </si>
  <si>
    <t>ADMIN POSITIONS</t>
  </si>
  <si>
    <t>Sr. Project/Program Director</t>
  </si>
  <si>
    <t>Project/Program Director</t>
  </si>
  <si>
    <t>Project/Program Manager</t>
  </si>
  <si>
    <t>Project/Program Specialist</t>
  </si>
  <si>
    <t>Associate for Administration</t>
  </si>
  <si>
    <t>ACADEMIC POSITIONS</t>
  </si>
  <si>
    <t>Faculty</t>
  </si>
  <si>
    <t>Distinguished Professor</t>
  </si>
  <si>
    <t>University Professor</t>
  </si>
  <si>
    <t>Professor</t>
  </si>
  <si>
    <t>Instructor</t>
  </si>
  <si>
    <t>Department Chairperson</t>
  </si>
  <si>
    <t>NINE MONTH EDUCATIONAL AND GENERAL</t>
  </si>
  <si>
    <t>Lecturer</t>
  </si>
  <si>
    <t>Director of Development</t>
  </si>
  <si>
    <t>Resident Director in Charge</t>
  </si>
  <si>
    <t>Program Associate</t>
  </si>
  <si>
    <t xml:space="preserve">Senior Graduate Assistant </t>
  </si>
  <si>
    <t>Program Technician</t>
  </si>
  <si>
    <t>Program Assistant</t>
  </si>
  <si>
    <t xml:space="preserve">Graduate Assistant </t>
  </si>
  <si>
    <t>District Director</t>
  </si>
  <si>
    <t>County Ext. Agent</t>
  </si>
  <si>
    <t>County Ext. Agent IV</t>
  </si>
  <si>
    <t>County Ext. Agent III</t>
  </si>
  <si>
    <t>County Ext. Agent II</t>
  </si>
  <si>
    <t>County Ext. Agent I</t>
  </si>
  <si>
    <t>ARKANSAS ARCHEOLOGICAL SURVEY</t>
  </si>
  <si>
    <t>Dir. of  Ar. Archeological Survey</t>
  </si>
  <si>
    <t>State Archeologist</t>
  </si>
  <si>
    <t>Survey Assistant Director</t>
  </si>
  <si>
    <t>Archeologist</t>
  </si>
  <si>
    <t>Assoc. Archeologist</t>
  </si>
  <si>
    <t>Asst. Archeologist</t>
  </si>
  <si>
    <t>Survey Research Associate</t>
  </si>
  <si>
    <t>Survey Research Assistant</t>
  </si>
  <si>
    <t>Archeological Assistant</t>
  </si>
  <si>
    <t>CRIMINAL JUSTICE INSTITUTE</t>
  </si>
  <si>
    <t>ADMINISTRATIVE AND ACADEMIC POSITION</t>
  </si>
  <si>
    <t>Director, Criminal Justice Institute</t>
  </si>
  <si>
    <t>Asst. Dir., Fiscal Affairs</t>
  </si>
  <si>
    <t>Institutional Assistant</t>
  </si>
  <si>
    <t>CLINTON SCHOOL OF PUBLIC SERVICE</t>
  </si>
  <si>
    <t>Faculty - 12 month</t>
  </si>
  <si>
    <t>Dean of Clinton School</t>
  </si>
  <si>
    <t>Project/Program Administrator</t>
  </si>
  <si>
    <t>ARK RESEARCH &amp; EDUC OPTICAL NETWORK</t>
  </si>
  <si>
    <t>AREON Executive Director</t>
  </si>
  <si>
    <t>AREON Chief Technology Officer</t>
  </si>
  <si>
    <t>ARK SCHOOL FOR MATH, SCI AND ARTS</t>
  </si>
  <si>
    <t>ASMSA Director</t>
  </si>
  <si>
    <t>ASMSA Dean of Academic Affairs</t>
  </si>
  <si>
    <t>ASMSA Director of Finance</t>
  </si>
  <si>
    <t>ASMSA Dean Of Students</t>
  </si>
  <si>
    <t>ASMSA Network Administrator</t>
  </si>
  <si>
    <t>ASMSA Project/Program Manager</t>
  </si>
  <si>
    <t>ASMSA Distant Learning Tech</t>
  </si>
  <si>
    <t>ASMSA Facility Manager</t>
  </si>
  <si>
    <t>ASMSA HR/PR Manager</t>
  </si>
  <si>
    <t>ASMSA Project/Program Specialist</t>
  </si>
  <si>
    <t>ASMSA Administrative Assistant</t>
  </si>
  <si>
    <t>ASMSA Teacher - Part Time</t>
  </si>
  <si>
    <t>ASMSA Community Developer</t>
  </si>
  <si>
    <t>ASMSA Registrar</t>
  </si>
  <si>
    <t>ASMSA Secretary</t>
  </si>
  <si>
    <t>ASMSA Maintenance Supervisor</t>
  </si>
  <si>
    <t>ASMSA Library Assistant</t>
  </si>
  <si>
    <t>ASMSA Receptionist</t>
  </si>
  <si>
    <t>ASMSA Residential Life Secretary</t>
  </si>
  <si>
    <t>SUBTOTAL UA-AAS</t>
  </si>
  <si>
    <t>TOTAL UA-System &amp; Various Divisions</t>
  </si>
  <si>
    <t>UNIVERSITY OF ARKANSAS - SYSTEM AND VARIOUS DIVISIONS</t>
  </si>
  <si>
    <t>2018-19</t>
  </si>
  <si>
    <t>2019-20</t>
  </si>
  <si>
    <t>2020-21</t>
  </si>
  <si>
    <t>Vice-Pres. for Finance &amp; CFO</t>
  </si>
  <si>
    <t>Vice-Pres. for Administration</t>
  </si>
  <si>
    <t>CLASSIFIED POSITIONS</t>
  </si>
  <si>
    <t>C037C</t>
  </si>
  <si>
    <t>Administrative Analyst</t>
  </si>
  <si>
    <t>GRADE C115</t>
  </si>
  <si>
    <t>S033C</t>
  </si>
  <si>
    <t>Maintenance Supervisor</t>
  </si>
  <si>
    <t>GRADE C113</t>
  </si>
  <si>
    <t>C056C</t>
  </si>
  <si>
    <t>Administrative Specialist III</t>
  </si>
  <si>
    <t>GRADE C112</t>
  </si>
  <si>
    <t>S057C</t>
  </si>
  <si>
    <t>Landscape Specialist</t>
  </si>
  <si>
    <t>GRADE C110</t>
  </si>
  <si>
    <t>D044C</t>
  </si>
  <si>
    <t xml:space="preserve">Systems Analyst </t>
  </si>
  <si>
    <t>GRADE C122</t>
  </si>
  <si>
    <t>D054C</t>
  </si>
  <si>
    <t>Computer Support Coordinator</t>
  </si>
  <si>
    <t>GRADE C121</t>
  </si>
  <si>
    <t>D063C</t>
  </si>
  <si>
    <t>Computer Support Specialist</t>
  </si>
  <si>
    <t>GRADE C119</t>
  </si>
  <si>
    <t>B061C</t>
  </si>
  <si>
    <t xml:space="preserve">Research Technologist </t>
  </si>
  <si>
    <t>A074C</t>
  </si>
  <si>
    <t>Fiscal Support Supervisor</t>
  </si>
  <si>
    <t>GRADE C118</t>
  </si>
  <si>
    <t>D065C</t>
  </si>
  <si>
    <t>Network Support Analyst</t>
  </si>
  <si>
    <t>P021C</t>
  </si>
  <si>
    <t>Editor</t>
  </si>
  <si>
    <t>GRADE C117</t>
  </si>
  <si>
    <t>S017C</t>
  </si>
  <si>
    <t>Maintenance Coordinator</t>
  </si>
  <si>
    <t>G195C</t>
  </si>
  <si>
    <t>HEI Program Coordinator</t>
  </si>
  <si>
    <t>GRADE C116</t>
  </si>
  <si>
    <t>A091C</t>
  </si>
  <si>
    <t>Fiscal Support Analyst</t>
  </si>
  <si>
    <t>D079C</t>
  </si>
  <si>
    <t>Computer Support Technician</t>
  </si>
  <si>
    <t>S031C</t>
  </si>
  <si>
    <t>Skilled Tradesman</t>
  </si>
  <si>
    <t>D084C</t>
  </si>
  <si>
    <t>Computer Operator</t>
  </si>
  <si>
    <t>GRADE C114</t>
  </si>
  <si>
    <t>D082C</t>
  </si>
  <si>
    <t>Network Analyst</t>
  </si>
  <si>
    <t>C050C</t>
  </si>
  <si>
    <t>Administrative Support Supervisor</t>
  </si>
  <si>
    <t>R036C</t>
  </si>
  <si>
    <t>Human Resources Specialist</t>
  </si>
  <si>
    <t>S053C</t>
  </si>
  <si>
    <t>Auto/Diesel Mechanic</t>
  </si>
  <si>
    <t>B105C</t>
  </si>
  <si>
    <t>A098C</t>
  </si>
  <si>
    <t>Fiscal Support Specialist</t>
  </si>
  <si>
    <t>S050C</t>
  </si>
  <si>
    <t>Maintenance Specialist</t>
  </si>
  <si>
    <t>B106C</t>
  </si>
  <si>
    <t>Research Assistant</t>
  </si>
  <si>
    <t>D091C</t>
  </si>
  <si>
    <t xml:space="preserve">Computer Lab Technician </t>
  </si>
  <si>
    <t>S058C</t>
  </si>
  <si>
    <t>Equipment Mechanic</t>
  </si>
  <si>
    <t>B120C</t>
  </si>
  <si>
    <t>Farm Maintenance Mechanic</t>
  </si>
  <si>
    <t>R038C</t>
  </si>
  <si>
    <t>Human Resources Assistant</t>
  </si>
  <si>
    <t>B111C</t>
  </si>
  <si>
    <t>Laboratory Technician</t>
  </si>
  <si>
    <t>B112C</t>
  </si>
  <si>
    <t>Greenhouse Technician</t>
  </si>
  <si>
    <t>GRADE C109</t>
  </si>
  <si>
    <t>S060C</t>
  </si>
  <si>
    <t>Heavy Equipment Operator</t>
  </si>
  <si>
    <t>B113C</t>
  </si>
  <si>
    <t xml:space="preserve">Research Technician </t>
  </si>
  <si>
    <t>C073C</t>
  </si>
  <si>
    <t>Administrative Specialist II</t>
  </si>
  <si>
    <t>A101C</t>
  </si>
  <si>
    <t>S065C</t>
  </si>
  <si>
    <t>Maintenance Assistant</t>
  </si>
  <si>
    <t>GRADE C108</t>
  </si>
  <si>
    <t>B114C</t>
  </si>
  <si>
    <t>Research Field Technician</t>
  </si>
  <si>
    <t>C087C</t>
  </si>
  <si>
    <t>Administrative Specialist I</t>
  </si>
  <si>
    <t>GRADE C106</t>
  </si>
  <si>
    <t>B115C</t>
  </si>
  <si>
    <t>B116C</t>
  </si>
  <si>
    <t>Agriculture Lab Technician</t>
  </si>
  <si>
    <t>S084C</t>
  </si>
  <si>
    <t xml:space="preserve">Institutional Services Supervisor </t>
  </si>
  <si>
    <t>GRADE C104</t>
  </si>
  <si>
    <t>S087C</t>
  </si>
  <si>
    <t>Institutional Services Assistant</t>
  </si>
  <si>
    <t>GRADE C103</t>
  </si>
  <si>
    <t>A082C</t>
  </si>
  <si>
    <t>Accountant II</t>
  </si>
  <si>
    <t>A089C</t>
  </si>
  <si>
    <t>Accountant I</t>
  </si>
  <si>
    <t>A090C</t>
  </si>
  <si>
    <t>Payroll Services Specialist</t>
  </si>
  <si>
    <t>S032C</t>
  </si>
  <si>
    <t>Print Shop Supervisor</t>
  </si>
  <si>
    <t>V015C</t>
  </si>
  <si>
    <t>Purchasing Specialist</t>
  </si>
  <si>
    <t>P041C</t>
  </si>
  <si>
    <t xml:space="preserve">Commerical Graphic Artist </t>
  </si>
  <si>
    <t>P039C</t>
  </si>
  <si>
    <t>Institutional Printer</t>
  </si>
  <si>
    <t>P053C</t>
  </si>
  <si>
    <t>Special Events Coordinator</t>
  </si>
  <si>
    <t>S056C</t>
  </si>
  <si>
    <t>Food Preparation Supervisor</t>
  </si>
  <si>
    <t>GRADE C111</t>
  </si>
  <si>
    <t>S054C</t>
  </si>
  <si>
    <t>Printer</t>
  </si>
  <si>
    <t>C063C</t>
  </si>
  <si>
    <t>Campus Postmaster</t>
  </si>
  <si>
    <t>P057C</t>
  </si>
  <si>
    <t>Livestock News Reporter</t>
  </si>
  <si>
    <t>V025C</t>
  </si>
  <si>
    <t>Warehouse Specialist</t>
  </si>
  <si>
    <t>C077C</t>
  </si>
  <si>
    <t>P060C</t>
  </si>
  <si>
    <t>S071C</t>
  </si>
  <si>
    <t>Institutional Services Shift Supv</t>
  </si>
  <si>
    <t>GRADE C107</t>
  </si>
  <si>
    <t>S081C</t>
  </si>
  <si>
    <t>Apprentice Tradesman</t>
  </si>
  <si>
    <t>GRADE C105</t>
  </si>
  <si>
    <t>V030C</t>
  </si>
  <si>
    <t>ASMSA Computer Science Edu. Specialist</t>
  </si>
  <si>
    <t>ASMSA Student Success Coordinator</t>
  </si>
  <si>
    <t>ASMSA Admissions Coordinator</t>
  </si>
  <si>
    <t>D071C</t>
  </si>
  <si>
    <t>Computer Support Analyst</t>
  </si>
  <si>
    <t>Vice-Pres. for Univ. Rel. &amp; Pub. Serv.</t>
  </si>
  <si>
    <t>Asst. Dir. of Plng. &amp; Res. Svcs.</t>
  </si>
  <si>
    <t>Director of Administrative Services</t>
  </si>
  <si>
    <t>Executive Project/Program Director</t>
  </si>
  <si>
    <t>Exec. Project/Program Manager</t>
  </si>
  <si>
    <t>Director of Academic Computing</t>
  </si>
  <si>
    <t>Administrative Support Pool</t>
  </si>
  <si>
    <t>Q123C</t>
  </si>
  <si>
    <t>Administrative Assistant</t>
  </si>
  <si>
    <t>C057C</t>
  </si>
  <si>
    <t>Administration Support Specialist</t>
  </si>
  <si>
    <t>C072C</t>
  </si>
  <si>
    <t>Administrative Support Specialist</t>
  </si>
  <si>
    <t>DIVISION OF AGRICULTURE</t>
  </si>
  <si>
    <t>Senior Associate Vice President</t>
  </si>
  <si>
    <t>Associate VP</t>
  </si>
  <si>
    <t>Assistant VP</t>
  </si>
  <si>
    <t>Fiscal Support Pool</t>
  </si>
  <si>
    <t>A038C</t>
  </si>
  <si>
    <t>Fiscal Support Manager</t>
  </si>
  <si>
    <t>GRADE C123</t>
  </si>
  <si>
    <t>Accounting Technician</t>
  </si>
  <si>
    <t>Skilled Trades Pool</t>
  </si>
  <si>
    <t>S016C</t>
  </si>
  <si>
    <t>Skilled Trades Foreman</t>
  </si>
  <si>
    <t>S022C</t>
  </si>
  <si>
    <t>Skilled Trades Supervisor</t>
  </si>
  <si>
    <t>S064C</t>
  </si>
  <si>
    <t>Skilled Trades Helper</t>
  </si>
  <si>
    <t>Procurement Manager</t>
  </si>
  <si>
    <t>V004C</t>
  </si>
  <si>
    <t>Payroll Services Coordinator</t>
  </si>
  <si>
    <t>Procurement Coordinator</t>
  </si>
  <si>
    <t>A065C</t>
  </si>
  <si>
    <t>V007C</t>
  </si>
  <si>
    <t>Human Resources Analyst</t>
  </si>
  <si>
    <t>R025C</t>
  </si>
  <si>
    <t>Assistant Director of Farming</t>
  </si>
  <si>
    <t>B091C</t>
  </si>
  <si>
    <t>Institution Human Resources Coord.</t>
  </si>
  <si>
    <t>R031C</t>
  </si>
  <si>
    <t>Commercial Graphic Artist</t>
  </si>
  <si>
    <t>Farm Foreman -Inst.</t>
  </si>
  <si>
    <t>CES Program Assistant</t>
  </si>
  <si>
    <t>Multi-Media Technician</t>
  </si>
  <si>
    <t>Agri Farm Technician</t>
  </si>
  <si>
    <t>Shipping &amp; Receiving Clerk</t>
  </si>
  <si>
    <t>Associate Professor</t>
  </si>
  <si>
    <t>Assistant Professor</t>
  </si>
  <si>
    <t xml:space="preserve">Curator </t>
  </si>
  <si>
    <t>Post Doctoral Fellow</t>
  </si>
  <si>
    <t>SUBTOTAL DIVISION OF AGRICULTURE</t>
  </si>
  <si>
    <t>Assoc. Dir. Criminal Justice Inst.</t>
  </si>
  <si>
    <t>Director of Computer Services</t>
  </si>
  <si>
    <t>AREON Director of Admn. &amp; Plgn</t>
  </si>
  <si>
    <t>ASMSA Director of Institutional Adv.</t>
  </si>
  <si>
    <t>ASMSA Dir. of Admissions &amp; Public Aff.</t>
  </si>
  <si>
    <t>ASMSA Asst. Dean for Outreach</t>
  </si>
  <si>
    <t>ASMSA Asst. Dean for Inst. Effect.</t>
  </si>
  <si>
    <t>ASMSA Asst. Dean for Student Wellness</t>
  </si>
  <si>
    <t>ASMSA Asst. Network Engineer</t>
  </si>
  <si>
    <t>ASMSA Librarian</t>
  </si>
  <si>
    <t>ASMSA Licensed Professional Counselor</t>
  </si>
  <si>
    <t>ASMSA Public Information Specialist</t>
  </si>
  <si>
    <t>ASMSA Coord. Of Residential Life</t>
  </si>
  <si>
    <t>HIGHER EDUCATION PERSONAL SERVICES RECOMMENDATIONS FOR THE 2020-21 BIENNIUM</t>
  </si>
  <si>
    <t>A102C</t>
  </si>
  <si>
    <t>Fiscal Support Technician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</si>
</sst>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\(#\)"/>
    <numFmt numFmtId="165" formatCode="0.0%"/>
    <numFmt numFmtId="166" formatCode="\(##.00\)"/>
    <numFmt numFmtId="167" formatCode="\(##\)"/>
  </numFmts>
  <fonts count="14" x14ac:knownFonts="1">
    <font>
      <sz val="12"/>
      <name val="Times New Roman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2" borderId="0"/>
    <xf numFmtId="43" fontId="4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3" fillId="2" borderId="0" applyBorder="0"/>
    <xf numFmtId="0" fontId="3" fillId="2" borderId="0"/>
    <xf numFmtId="0" fontId="3" fillId="2" borderId="0"/>
    <xf numFmtId="0" fontId="3" fillId="2" borderId="0"/>
    <xf numFmtId="0" fontId="3" fillId="2" borderId="0"/>
    <xf numFmtId="9" fontId="10" fillId="0" borderId="0" applyFont="0" applyFill="0" applyBorder="0" applyAlignment="0" applyProtection="0"/>
    <xf numFmtId="0" fontId="3" fillId="3" borderId="0"/>
    <xf numFmtId="0" fontId="3" fillId="2" borderId="0"/>
  </cellStyleXfs>
  <cellXfs count="96">
    <xf numFmtId="0" fontId="0" fillId="2" borderId="0" xfId="0" applyNumberFormat="1"/>
    <xf numFmtId="0" fontId="1" fillId="2" borderId="0" xfId="0" applyNumberFormat="1" applyFont="1"/>
    <xf numFmtId="0" fontId="2" fillId="2" borderId="0" xfId="0" applyNumberFormat="1" applyFont="1"/>
    <xf numFmtId="0" fontId="2" fillId="0" borderId="0" xfId="0" applyNumberFormat="1" applyFont="1" applyFill="1"/>
    <xf numFmtId="0" fontId="6" fillId="0" borderId="0" xfId="6" applyNumberFormat="1" applyFont="1" applyFill="1" applyBorder="1"/>
    <xf numFmtId="0" fontId="7" fillId="0" borderId="0" xfId="6" applyNumberFormat="1" applyFont="1" applyFill="1"/>
    <xf numFmtId="0" fontId="8" fillId="0" borderId="0" xfId="6" applyNumberFormat="1" applyFont="1" applyFill="1"/>
    <xf numFmtId="164" fontId="8" fillId="0" borderId="0" xfId="6" applyNumberFormat="1" applyFont="1" applyFill="1" applyAlignment="1">
      <alignment horizontal="right"/>
    </xf>
    <xf numFmtId="164" fontId="8" fillId="0" borderId="0" xfId="6" applyNumberFormat="1" applyFont="1" applyFill="1" applyAlignment="1">
      <alignment horizontal="left"/>
    </xf>
    <xf numFmtId="0" fontId="8" fillId="0" borderId="0" xfId="6" applyNumberFormat="1" applyFont="1" applyFill="1" applyAlignment="1">
      <alignment horizontal="center"/>
    </xf>
    <xf numFmtId="3" fontId="8" fillId="0" borderId="0" xfId="6" applyNumberFormat="1" applyFont="1" applyFill="1" applyAlignment="1">
      <alignment horizontal="center"/>
    </xf>
    <xf numFmtId="0" fontId="6" fillId="0" borderId="0" xfId="6" applyNumberFormat="1" applyFont="1" applyFill="1" applyAlignment="1">
      <alignment horizontal="center"/>
    </xf>
    <xf numFmtId="0" fontId="6" fillId="0" borderId="1" xfId="4" applyNumberFormat="1" applyFont="1" applyFill="1" applyBorder="1" applyAlignment="1">
      <alignment horizontal="center"/>
    </xf>
    <xf numFmtId="0" fontId="9" fillId="0" borderId="2" xfId="4" applyNumberFormat="1" applyFont="1" applyFill="1" applyBorder="1" applyAlignment="1">
      <alignment horizontal="center"/>
    </xf>
    <xf numFmtId="1" fontId="9" fillId="0" borderId="2" xfId="4" applyNumberFormat="1" applyFont="1" applyFill="1" applyBorder="1" applyAlignment="1">
      <alignment horizontal="center"/>
    </xf>
    <xf numFmtId="164" fontId="9" fillId="0" borderId="2" xfId="4" applyNumberFormat="1" applyFont="1" applyFill="1" applyBorder="1" applyAlignment="1">
      <alignment horizontal="center"/>
    </xf>
    <xf numFmtId="0" fontId="6" fillId="0" borderId="3" xfId="4" applyNumberFormat="1" applyFont="1" applyFill="1" applyBorder="1" applyAlignment="1">
      <alignment horizontal="center"/>
    </xf>
    <xf numFmtId="1" fontId="9" fillId="0" borderId="0" xfId="4" applyNumberFormat="1" applyFont="1" applyFill="1" applyBorder="1" applyAlignment="1">
      <alignment horizontal="center"/>
    </xf>
    <xf numFmtId="164" fontId="9" fillId="0" borderId="0" xfId="4" applyNumberFormat="1" applyFont="1" applyFill="1" applyBorder="1" applyAlignment="1">
      <alignment horizontal="center"/>
    </xf>
    <xf numFmtId="0" fontId="9" fillId="0" borderId="3" xfId="4" applyNumberFormat="1" applyFont="1" applyFill="1" applyBorder="1" applyAlignment="1">
      <alignment horizontal="center"/>
    </xf>
    <xf numFmtId="0" fontId="6" fillId="0" borderId="4" xfId="4" applyNumberFormat="1" applyFont="1" applyFill="1" applyBorder="1" applyAlignment="1">
      <alignment horizontal="center"/>
    </xf>
    <xf numFmtId="0" fontId="9" fillId="0" borderId="5" xfId="4" applyNumberFormat="1" applyFont="1" applyFill="1" applyBorder="1" applyAlignment="1">
      <alignment horizontal="center"/>
    </xf>
    <xf numFmtId="1" fontId="9" fillId="0" borderId="5" xfId="4" applyNumberFormat="1" applyFont="1" applyFill="1" applyBorder="1" applyAlignment="1">
      <alignment horizontal="center"/>
    </xf>
    <xf numFmtId="164" fontId="9" fillId="0" borderId="5" xfId="4" applyNumberFormat="1" applyFont="1" applyFill="1" applyBorder="1" applyAlignment="1">
      <alignment horizontal="center"/>
    </xf>
    <xf numFmtId="3" fontId="9" fillId="0" borderId="5" xfId="4" applyNumberFormat="1" applyFont="1" applyFill="1" applyBorder="1" applyAlignment="1">
      <alignment horizontal="center"/>
    </xf>
    <xf numFmtId="49" fontId="9" fillId="0" borderId="0" xfId="6" applyNumberFormat="1" applyFont="1" applyFill="1" applyBorder="1"/>
    <xf numFmtId="164" fontId="9" fillId="0" borderId="0" xfId="6" applyNumberFormat="1" applyFont="1" applyFill="1" applyBorder="1" applyAlignment="1">
      <alignment horizontal="left"/>
    </xf>
    <xf numFmtId="0" fontId="6" fillId="0" borderId="2" xfId="6" applyNumberFormat="1" applyFont="1" applyFill="1" applyBorder="1"/>
    <xf numFmtId="3" fontId="6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center"/>
    </xf>
    <xf numFmtId="0" fontId="6" fillId="0" borderId="0" xfId="6" applyFont="1" applyFill="1"/>
    <xf numFmtId="164" fontId="6" fillId="0" borderId="0" xfId="6" applyNumberFormat="1" applyFont="1" applyFill="1" applyBorder="1" applyAlignment="1">
      <alignment horizontal="left"/>
    </xf>
    <xf numFmtId="0" fontId="9" fillId="0" borderId="0" xfId="6" applyFont="1" applyFill="1" applyBorder="1"/>
    <xf numFmtId="0" fontId="6" fillId="0" borderId="0" xfId="6" applyFont="1" applyFill="1" applyBorder="1"/>
    <xf numFmtId="3" fontId="6" fillId="0" borderId="0" xfId="8" applyNumberFormat="1" applyFont="1" applyFill="1" applyBorder="1" applyAlignment="1">
      <alignment horizontal="center"/>
    </xf>
    <xf numFmtId="3" fontId="6" fillId="0" borderId="6" xfId="6" applyNumberFormat="1" applyFont="1" applyFill="1" applyBorder="1" applyAlignment="1">
      <alignment horizontal="center"/>
    </xf>
    <xf numFmtId="0" fontId="6" fillId="0" borderId="0" xfId="6" applyFont="1" applyFill="1" applyBorder="1" applyAlignment="1">
      <alignment horizontal="left" indent="1"/>
    </xf>
    <xf numFmtId="3" fontId="6" fillId="0" borderId="7" xfId="6" applyNumberFormat="1" applyFont="1" applyFill="1" applyBorder="1" applyAlignment="1">
      <alignment horizontal="center"/>
    </xf>
    <xf numFmtId="0" fontId="6" fillId="0" borderId="0" xfId="3" applyFont="1" applyFill="1" applyBorder="1"/>
    <xf numFmtId="0" fontId="6" fillId="0" borderId="0" xfId="6" applyFont="1" applyFill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8" fillId="0" borderId="0" xfId="6" applyNumberFormat="1" applyFont="1" applyFill="1" applyBorder="1"/>
    <xf numFmtId="0" fontId="6" fillId="0" borderId="0" xfId="5" applyNumberFormat="1" applyFont="1" applyFill="1" applyBorder="1"/>
    <xf numFmtId="0" fontId="9" fillId="0" borderId="0" xfId="5" applyFont="1" applyFill="1" applyBorder="1"/>
    <xf numFmtId="3" fontId="6" fillId="0" borderId="0" xfId="5" applyNumberFormat="1" applyFont="1" applyFill="1" applyBorder="1" applyAlignment="1">
      <alignment horizontal="center"/>
    </xf>
    <xf numFmtId="0" fontId="6" fillId="0" borderId="0" xfId="5" applyFont="1" applyFill="1" applyBorder="1"/>
    <xf numFmtId="0" fontId="6" fillId="0" borderId="0" xfId="3" applyFont="1" applyFill="1" applyBorder="1" applyAlignment="1">
      <alignment horizontal="center"/>
    </xf>
    <xf numFmtId="0" fontId="8" fillId="0" borderId="0" xfId="5" applyNumberFormat="1" applyFont="1" applyFill="1" applyBorder="1"/>
    <xf numFmtId="164" fontId="6" fillId="0" borderId="0" xfId="6" applyNumberFormat="1" applyFont="1" applyFill="1" applyBorder="1"/>
    <xf numFmtId="3" fontId="6" fillId="0" borderId="0" xfId="6" applyNumberFormat="1" applyFont="1" applyFill="1" applyAlignment="1">
      <alignment horizontal="center"/>
    </xf>
    <xf numFmtId="0" fontId="6" fillId="0" borderId="6" xfId="6" applyNumberFormat="1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6" applyFont="1" applyFill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49" fontId="6" fillId="0" borderId="0" xfId="6" applyNumberFormat="1" applyFont="1" applyFill="1" applyBorder="1"/>
    <xf numFmtId="0" fontId="11" fillId="0" borderId="0" xfId="0" applyNumberFormat="1" applyFont="1" applyFill="1"/>
    <xf numFmtId="3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  <xf numFmtId="3" fontId="9" fillId="0" borderId="2" xfId="4" applyNumberFormat="1" applyFont="1" applyFill="1" applyBorder="1" applyAlignment="1"/>
    <xf numFmtId="3" fontId="9" fillId="0" borderId="0" xfId="4" applyNumberFormat="1" applyFont="1" applyFill="1" applyBorder="1" applyAlignment="1"/>
    <xf numFmtId="0" fontId="9" fillId="0" borderId="8" xfId="6" applyNumberFormat="1" applyFont="1" applyFill="1" applyBorder="1"/>
    <xf numFmtId="3" fontId="9" fillId="0" borderId="9" xfId="4" applyNumberFormat="1" applyFont="1" applyFill="1" applyBorder="1" applyAlignment="1">
      <alignment horizontal="center"/>
    </xf>
    <xf numFmtId="3" fontId="9" fillId="0" borderId="10" xfId="4" applyNumberFormat="1" applyFont="1" applyFill="1" applyBorder="1" applyAlignment="1">
      <alignment horizontal="center"/>
    </xf>
    <xf numFmtId="3" fontId="9" fillId="0" borderId="11" xfId="4" applyNumberFormat="1" applyFont="1" applyFill="1" applyBorder="1" applyAlignment="1">
      <alignment horizontal="center"/>
    </xf>
    <xf numFmtId="0" fontId="6" fillId="0" borderId="12" xfId="6" applyNumberFormat="1" applyFont="1" applyFill="1" applyBorder="1" applyAlignment="1">
      <alignment horizontal="center"/>
    </xf>
    <xf numFmtId="0" fontId="6" fillId="0" borderId="13" xfId="6" applyNumberFormat="1" applyFont="1" applyFill="1" applyBorder="1" applyAlignment="1">
      <alignment horizontal="center"/>
    </xf>
    <xf numFmtId="165" fontId="6" fillId="0" borderId="0" xfId="8" applyNumberFormat="1" applyFont="1" applyFill="1" applyBorder="1"/>
    <xf numFmtId="0" fontId="6" fillId="0" borderId="0" xfId="9" applyNumberFormat="1" applyFont="1" applyFill="1" applyBorder="1" applyAlignment="1">
      <alignment horizontal="center"/>
    </xf>
    <xf numFmtId="0" fontId="6" fillId="0" borderId="0" xfId="7" applyFont="1" applyFill="1" applyBorder="1" applyAlignment="1" applyProtection="1">
      <alignment horizontal="left"/>
    </xf>
    <xf numFmtId="0" fontId="6" fillId="0" borderId="7" xfId="3" applyFont="1" applyFill="1" applyBorder="1" applyAlignment="1">
      <alignment horizontal="center"/>
    </xf>
    <xf numFmtId="0" fontId="6" fillId="0" borderId="7" xfId="7" applyFont="1" applyFill="1" applyBorder="1" applyAlignment="1">
      <alignment horizontal="center"/>
    </xf>
    <xf numFmtId="49" fontId="9" fillId="0" borderId="0" xfId="6" applyNumberFormat="1" applyFont="1" applyFill="1" applyBorder="1" applyAlignment="1">
      <alignment horizontal="center"/>
    </xf>
    <xf numFmtId="49" fontId="6" fillId="0" borderId="0" xfId="6" applyNumberFormat="1" applyFont="1" applyFill="1" applyBorder="1" applyAlignment="1">
      <alignment horizontal="center"/>
    </xf>
    <xf numFmtId="0" fontId="2" fillId="2" borderId="0" xfId="0" applyNumberFormat="1" applyFont="1" applyAlignment="1">
      <alignment horizontal="center"/>
    </xf>
    <xf numFmtId="0" fontId="6" fillId="0" borderId="0" xfId="10" applyFont="1" applyFill="1" applyBorder="1" applyAlignment="1">
      <alignment horizontal="center"/>
    </xf>
    <xf numFmtId="0" fontId="6" fillId="0" borderId="0" xfId="10" applyFont="1" applyFill="1" applyBorder="1"/>
    <xf numFmtId="0" fontId="6" fillId="0" borderId="0" xfId="0" applyFont="1" applyFill="1" applyBorder="1" applyAlignment="1">
      <alignment horizontal="left"/>
    </xf>
    <xf numFmtId="3" fontId="6" fillId="0" borderId="0" xfId="10" applyNumberFormat="1" applyFont="1" applyFill="1" applyBorder="1" applyAlignment="1">
      <alignment horizontal="center"/>
    </xf>
    <xf numFmtId="0" fontId="6" fillId="0" borderId="0" xfId="10" applyNumberFormat="1" applyFont="1" applyFill="1" applyBorder="1" applyAlignment="1">
      <alignment horizontal="center"/>
    </xf>
    <xf numFmtId="0" fontId="6" fillId="0" borderId="0" xfId="10" applyNumberFormat="1" applyFont="1" applyFill="1" applyBorder="1"/>
    <xf numFmtId="166" fontId="6" fillId="0" borderId="0" xfId="1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0" fontId="6" fillId="0" borderId="0" xfId="0" applyNumberFormat="1" applyFont="1" applyFill="1" applyBorder="1"/>
    <xf numFmtId="167" fontId="6" fillId="0" borderId="0" xfId="10" applyNumberFormat="1" applyFont="1" applyFill="1" applyBorder="1" applyAlignment="1">
      <alignment horizontal="left"/>
    </xf>
    <xf numFmtId="164" fontId="6" fillId="0" borderId="0" xfId="6" applyNumberFormat="1" applyFont="1" applyFill="1" applyBorder="1" applyAlignment="1">
      <alignment horizontal="center"/>
    </xf>
    <xf numFmtId="3" fontId="6" fillId="0" borderId="7" xfId="3" applyNumberFormat="1" applyFont="1" applyFill="1" applyBorder="1" applyAlignment="1">
      <alignment horizontal="center"/>
    </xf>
    <xf numFmtId="3" fontId="6" fillId="0" borderId="7" xfId="7" applyNumberFormat="1" applyFont="1" applyFill="1" applyBorder="1" applyAlignment="1">
      <alignment horizontal="center"/>
    </xf>
    <xf numFmtId="0" fontId="5" fillId="0" borderId="0" xfId="6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11">
    <cellStyle name="Comma 2" xfId="1"/>
    <cellStyle name="Comma0" xfId="2"/>
    <cellStyle name="Normal" xfId="0" builtinId="0"/>
    <cellStyle name="Normal 2" xfId="10"/>
    <cellStyle name="Normal_ANC Completed Request" xfId="9"/>
    <cellStyle name="Normal_asuj_UA Fund Form A" xfId="3"/>
    <cellStyle name="Normal_Copy of ASUJ" xfId="4"/>
    <cellStyle name="Normal_Sheet1" xfId="5"/>
    <cellStyle name="Normal_UA Fund Form A" xfId="6"/>
    <cellStyle name="Normal_UAF" xfId="7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R1268"/>
  <sheetViews>
    <sheetView tabSelected="1" showOutlineSymbols="0" zoomScaleNormal="100" zoomScaleSheetLayoutView="100" workbookViewId="0">
      <selection activeCell="A277" sqref="A277:XFD277"/>
    </sheetView>
  </sheetViews>
  <sheetFormatPr defaultColWidth="10.25" defaultRowHeight="15" x14ac:dyDescent="0.2"/>
  <cols>
    <col min="1" max="1" width="5.375" style="2" customWidth="1"/>
    <col min="2" max="2" width="6.375" style="75" customWidth="1"/>
    <col min="3" max="3" width="6.75" style="2" bestFit="1" customWidth="1"/>
    <col min="4" max="4" width="3.625" style="3" customWidth="1"/>
    <col min="5" max="5" width="37.625" style="2" customWidth="1"/>
    <col min="6" max="6" width="5.375" style="2" customWidth="1"/>
    <col min="7" max="7" width="14.375" style="2" customWidth="1"/>
    <col min="8" max="8" width="5.375" style="2" customWidth="1"/>
    <col min="9" max="9" width="14.375" style="2" customWidth="1"/>
    <col min="10" max="10" width="5.375" style="2" customWidth="1"/>
    <col min="11" max="11" width="14.375" style="2" customWidth="1"/>
    <col min="12" max="12" width="5.375" style="2" customWidth="1"/>
    <col min="13" max="13" width="14.375" style="2" customWidth="1"/>
    <col min="14" max="14" width="5.375" style="2" customWidth="1"/>
    <col min="15" max="15" width="14.375" style="2" customWidth="1"/>
    <col min="16" max="16" width="8" style="2" customWidth="1"/>
    <col min="17" max="16384" width="10.25" style="2"/>
  </cols>
  <sheetData>
    <row r="1" spans="1:44" s="1" customFormat="1" ht="12.75" customHeight="1" x14ac:dyDescent="0.3">
      <c r="A1" s="94" t="s">
        <v>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4"/>
      <c r="Q1" s="4"/>
      <c r="R1" s="4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.75" customHeight="1" x14ac:dyDescent="0.2">
      <c r="A2" s="95" t="s">
        <v>327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4"/>
      <c r="Q2" s="4"/>
      <c r="R2" s="4"/>
      <c r="S2" s="4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.75" customHeight="1" thickBot="1" x14ac:dyDescent="0.25">
      <c r="A3" s="5"/>
      <c r="B3" s="9"/>
      <c r="C3" s="7"/>
      <c r="D3" s="8"/>
      <c r="E3" s="6"/>
      <c r="F3" s="9"/>
      <c r="G3" s="9"/>
      <c r="H3" s="10"/>
      <c r="I3" s="9"/>
      <c r="J3" s="10"/>
      <c r="K3" s="9"/>
      <c r="L3" s="9"/>
      <c r="M3" s="9"/>
      <c r="N3" s="11"/>
      <c r="O3" s="11"/>
      <c r="P3" s="4"/>
      <c r="Q3" s="4"/>
      <c r="R3" s="4"/>
      <c r="S3" s="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2.75" customHeight="1" x14ac:dyDescent="0.2">
      <c r="A4" s="12"/>
      <c r="B4" s="13"/>
      <c r="C4" s="14"/>
      <c r="D4" s="15"/>
      <c r="E4" s="13"/>
      <c r="F4" s="13"/>
      <c r="G4" s="58"/>
      <c r="H4" s="13"/>
      <c r="I4" s="58"/>
      <c r="J4" s="13"/>
      <c r="K4" s="58"/>
      <c r="L4" s="58"/>
      <c r="M4" s="58"/>
      <c r="N4" s="60"/>
      <c r="O4" s="63" t="s">
        <v>6</v>
      </c>
      <c r="P4" s="4"/>
      <c r="Q4" s="4"/>
      <c r="R4" s="4"/>
      <c r="S4" s="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2.75" customHeight="1" x14ac:dyDescent="0.2">
      <c r="A5" s="16"/>
      <c r="B5" s="59"/>
      <c r="C5" s="17"/>
      <c r="D5" s="18"/>
      <c r="E5" s="59"/>
      <c r="F5" s="61"/>
      <c r="G5" s="57" t="s">
        <v>7</v>
      </c>
      <c r="H5" s="61"/>
      <c r="I5" s="57" t="s">
        <v>8</v>
      </c>
      <c r="J5" s="61"/>
      <c r="K5" s="57" t="s">
        <v>9</v>
      </c>
      <c r="L5" s="61"/>
      <c r="M5" s="57" t="s">
        <v>10</v>
      </c>
      <c r="N5" s="61"/>
      <c r="O5" s="64" t="s">
        <v>11</v>
      </c>
      <c r="P5" s="4"/>
      <c r="Q5" s="4"/>
      <c r="R5" s="4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2.75" customHeight="1" x14ac:dyDescent="0.2">
      <c r="A6" s="19" t="s">
        <v>12</v>
      </c>
      <c r="B6" s="59" t="s">
        <v>13</v>
      </c>
      <c r="C6" s="17" t="s">
        <v>14</v>
      </c>
      <c r="D6" s="18"/>
      <c r="E6" s="59" t="s">
        <v>15</v>
      </c>
      <c r="F6" s="61"/>
      <c r="G6" s="57" t="s">
        <v>119</v>
      </c>
      <c r="H6" s="69"/>
      <c r="I6" s="57" t="s">
        <v>118</v>
      </c>
      <c r="J6" s="69"/>
      <c r="K6" s="57" t="s">
        <v>119</v>
      </c>
      <c r="L6" s="59"/>
      <c r="M6" s="57" t="s">
        <v>120</v>
      </c>
      <c r="N6" s="57"/>
      <c r="O6" s="64" t="s">
        <v>120</v>
      </c>
      <c r="P6" s="4"/>
      <c r="Q6" s="4"/>
      <c r="R6" s="4"/>
      <c r="S6" s="4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2.75" customHeight="1" x14ac:dyDescent="0.2">
      <c r="A7" s="19" t="s">
        <v>16</v>
      </c>
      <c r="B7" s="59" t="s">
        <v>17</v>
      </c>
      <c r="C7" s="17" t="s">
        <v>18</v>
      </c>
      <c r="D7" s="18"/>
      <c r="E7" s="59" t="s">
        <v>19</v>
      </c>
      <c r="F7" s="59" t="s">
        <v>18</v>
      </c>
      <c r="G7" s="57" t="s">
        <v>20</v>
      </c>
      <c r="H7" s="59" t="s">
        <v>21</v>
      </c>
      <c r="I7" s="57" t="s">
        <v>20</v>
      </c>
      <c r="J7" s="59" t="s">
        <v>18</v>
      </c>
      <c r="K7" s="57" t="s">
        <v>20</v>
      </c>
      <c r="L7" s="57" t="s">
        <v>21</v>
      </c>
      <c r="M7" s="57" t="s">
        <v>20</v>
      </c>
      <c r="N7" s="57" t="s">
        <v>18</v>
      </c>
      <c r="O7" s="64" t="s">
        <v>20</v>
      </c>
      <c r="P7" s="4"/>
      <c r="Q7" s="4"/>
      <c r="R7" s="4"/>
      <c r="S7" s="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2.75" customHeight="1" thickBot="1" x14ac:dyDescent="0.25">
      <c r="A8" s="20"/>
      <c r="B8" s="21"/>
      <c r="C8" s="22"/>
      <c r="D8" s="23"/>
      <c r="E8" s="21"/>
      <c r="F8" s="21"/>
      <c r="G8" s="24"/>
      <c r="H8" s="21"/>
      <c r="I8" s="24"/>
      <c r="J8" s="21"/>
      <c r="K8" s="24"/>
      <c r="L8" s="24"/>
      <c r="M8" s="24"/>
      <c r="N8" s="21"/>
      <c r="O8" s="65"/>
      <c r="P8" s="68">
        <v>1.9E-2</v>
      </c>
      <c r="Q8" s="4"/>
      <c r="R8" s="4"/>
      <c r="S8" s="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2.75" customHeight="1" thickBot="1" x14ac:dyDescent="0.25">
      <c r="A9" s="25"/>
      <c r="B9" s="73"/>
      <c r="C9" s="26"/>
      <c r="D9" s="4"/>
      <c r="E9" s="27"/>
      <c r="F9" s="28"/>
      <c r="G9" s="29"/>
      <c r="H9" s="29"/>
      <c r="I9" s="29"/>
      <c r="J9" s="29"/>
      <c r="K9" s="29"/>
      <c r="L9" s="29"/>
      <c r="M9" s="29"/>
      <c r="N9" s="29"/>
      <c r="O9" s="29"/>
      <c r="P9" s="4"/>
      <c r="Q9" s="4"/>
      <c r="R9" s="4"/>
      <c r="S9" s="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2.75" customHeight="1" thickBot="1" x14ac:dyDescent="0.25">
      <c r="A10" s="25"/>
      <c r="B10" s="73"/>
      <c r="C10" s="26"/>
      <c r="D10" s="4"/>
      <c r="E10" s="62" t="s">
        <v>117</v>
      </c>
      <c r="F10" s="66"/>
      <c r="G10" s="67"/>
      <c r="H10" s="29"/>
      <c r="I10" s="29"/>
      <c r="J10" s="29"/>
      <c r="K10" s="29"/>
      <c r="L10" s="29"/>
      <c r="M10" s="29"/>
      <c r="N10" s="29"/>
      <c r="O10" s="29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2.75" customHeight="1" x14ac:dyDescent="0.2">
      <c r="A11" s="25"/>
      <c r="B11" s="73"/>
      <c r="C11" s="26"/>
      <c r="D11" s="4"/>
      <c r="E11" s="4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4"/>
      <c r="Q11" s="4"/>
      <c r="R11" s="4"/>
      <c r="S11" s="4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2.75" customHeight="1" x14ac:dyDescent="0.2">
      <c r="A12" s="30"/>
      <c r="B12" s="39"/>
      <c r="C12" s="31"/>
      <c r="D12" s="4"/>
      <c r="E12" s="32" t="s">
        <v>22</v>
      </c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2.75" customHeight="1" x14ac:dyDescent="0.2">
      <c r="A13" s="30"/>
      <c r="B13" s="39"/>
      <c r="C13" s="31"/>
      <c r="D13" s="4"/>
      <c r="E13" s="32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.75" customHeight="1" x14ac:dyDescent="0.2">
      <c r="A14" s="30"/>
      <c r="B14" s="39"/>
      <c r="C14" s="31"/>
      <c r="D14" s="4"/>
      <c r="E14" s="33" t="s">
        <v>23</v>
      </c>
      <c r="F14" s="28"/>
      <c r="G14" s="28"/>
      <c r="H14" s="29"/>
      <c r="I14" s="29"/>
      <c r="J14" s="29"/>
      <c r="K14" s="29"/>
      <c r="L14" s="29"/>
      <c r="M14" s="29"/>
      <c r="N14" s="29"/>
      <c r="O14" s="29"/>
      <c r="P14" s="4"/>
      <c r="Q14" s="4"/>
      <c r="R14" s="4"/>
      <c r="S14" s="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2.75" customHeight="1" x14ac:dyDescent="0.2">
      <c r="A15" s="30"/>
      <c r="B15" s="39"/>
      <c r="C15" s="31"/>
      <c r="D15" s="4"/>
      <c r="E15" s="33" t="s">
        <v>24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4"/>
      <c r="Q15" s="4"/>
      <c r="R15" s="4"/>
      <c r="S15" s="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2.75" customHeight="1" x14ac:dyDescent="0.25">
      <c r="A16" s="30"/>
      <c r="B16" s="39"/>
      <c r="C16" s="31">
        <v>1</v>
      </c>
      <c r="D16" s="56"/>
      <c r="E16" s="33" t="s">
        <v>25</v>
      </c>
      <c r="F16" s="28">
        <v>1</v>
      </c>
      <c r="G16" s="28">
        <v>450559.6598773232</v>
      </c>
      <c r="H16" s="28"/>
      <c r="I16" s="28"/>
      <c r="J16" s="28"/>
      <c r="K16" s="28"/>
      <c r="L16" s="28"/>
      <c r="M16" s="28">
        <f t="shared" ref="M16:M35" si="0">G16*(1+$P$8)</f>
        <v>459120.29341499228</v>
      </c>
      <c r="N16" s="28"/>
      <c r="O16" s="28"/>
      <c r="P16" s="4"/>
      <c r="Q16" s="4"/>
      <c r="R16" s="4"/>
      <c r="S16" s="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2.75" customHeight="1" x14ac:dyDescent="0.25">
      <c r="A17" s="30"/>
      <c r="B17" s="39"/>
      <c r="C17" s="31">
        <v>2</v>
      </c>
      <c r="D17" s="56"/>
      <c r="E17" s="33" t="s">
        <v>26</v>
      </c>
      <c r="F17" s="28">
        <v>1</v>
      </c>
      <c r="G17" s="28">
        <v>234830.18825707238</v>
      </c>
      <c r="H17" s="28"/>
      <c r="I17" s="28"/>
      <c r="J17" s="28"/>
      <c r="K17" s="28"/>
      <c r="L17" s="28"/>
      <c r="M17" s="28">
        <f t="shared" si="0"/>
        <v>239291.96183395674</v>
      </c>
      <c r="N17" s="28"/>
      <c r="O17" s="28"/>
      <c r="P17" s="4"/>
      <c r="Q17" s="4"/>
      <c r="R17" s="4"/>
      <c r="S17" s="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2.75" customHeight="1" x14ac:dyDescent="0.25">
      <c r="A18" s="30"/>
      <c r="B18" s="39"/>
      <c r="C18" s="31">
        <v>3</v>
      </c>
      <c r="D18" s="56"/>
      <c r="E18" s="33" t="s">
        <v>27</v>
      </c>
      <c r="F18" s="28">
        <v>1</v>
      </c>
      <c r="G18" s="28">
        <v>225116.85607311735</v>
      </c>
      <c r="H18" s="28"/>
      <c r="I18" s="28"/>
      <c r="J18" s="28"/>
      <c r="K18" s="28"/>
      <c r="L18" s="28"/>
      <c r="M18" s="28">
        <f t="shared" si="0"/>
        <v>229394.07633850657</v>
      </c>
      <c r="N18" s="28"/>
      <c r="O18" s="28"/>
      <c r="P18" s="4"/>
      <c r="Q18" s="4"/>
      <c r="R18" s="4"/>
      <c r="S18" s="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2.75" customHeight="1" x14ac:dyDescent="0.25">
      <c r="A19" s="30"/>
      <c r="B19" s="39"/>
      <c r="C19" s="31">
        <v>4</v>
      </c>
      <c r="D19" s="56"/>
      <c r="E19" s="33" t="s">
        <v>121</v>
      </c>
      <c r="F19" s="28">
        <v>1</v>
      </c>
      <c r="G19" s="28">
        <v>221934.18</v>
      </c>
      <c r="H19" s="28"/>
      <c r="I19" s="28"/>
      <c r="J19" s="28"/>
      <c r="K19" s="28"/>
      <c r="L19" s="28"/>
      <c r="M19" s="28">
        <f t="shared" si="0"/>
        <v>226150.92941999997</v>
      </c>
      <c r="N19" s="28"/>
      <c r="O19" s="28"/>
      <c r="P19" s="4"/>
      <c r="Q19" s="4"/>
      <c r="R19" s="4"/>
      <c r="S19" s="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2.75" customHeight="1" x14ac:dyDescent="0.25">
      <c r="A20" s="30"/>
      <c r="B20" s="39"/>
      <c r="C20" s="31">
        <v>5</v>
      </c>
      <c r="D20" s="56"/>
      <c r="E20" s="33" t="s">
        <v>122</v>
      </c>
      <c r="F20" s="28">
        <v>1</v>
      </c>
      <c r="G20" s="28">
        <v>213248.81167200001</v>
      </c>
      <c r="H20" s="28"/>
      <c r="I20" s="28"/>
      <c r="J20" s="28"/>
      <c r="K20" s="28"/>
      <c r="L20" s="28"/>
      <c r="M20" s="28">
        <f t="shared" si="0"/>
        <v>217300.53909376799</v>
      </c>
      <c r="N20" s="28"/>
      <c r="O20" s="28"/>
      <c r="P20" s="4"/>
      <c r="Q20" s="4"/>
      <c r="R20" s="4"/>
      <c r="S20" s="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2.75" customHeight="1" x14ac:dyDescent="0.25">
      <c r="A21" s="30"/>
      <c r="B21" s="39"/>
      <c r="C21" s="31">
        <v>6</v>
      </c>
      <c r="D21" s="56"/>
      <c r="E21" s="33" t="s">
        <v>262</v>
      </c>
      <c r="F21" s="28">
        <v>1</v>
      </c>
      <c r="G21" s="28">
        <v>196800.23704674502</v>
      </c>
      <c r="H21" s="28"/>
      <c r="I21" s="28"/>
      <c r="J21" s="28"/>
      <c r="K21" s="28"/>
      <c r="L21" s="28"/>
      <c r="M21" s="28">
        <f t="shared" si="0"/>
        <v>200539.44155063317</v>
      </c>
      <c r="N21" s="28"/>
      <c r="O21" s="28"/>
      <c r="P21" s="4"/>
      <c r="Q21" s="4"/>
      <c r="R21" s="4"/>
      <c r="S21" s="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2.75" customHeight="1" x14ac:dyDescent="0.25">
      <c r="A22" s="30"/>
      <c r="B22" s="39"/>
      <c r="C22" s="31">
        <v>7</v>
      </c>
      <c r="D22" s="56"/>
      <c r="E22" s="33" t="s">
        <v>28</v>
      </c>
      <c r="F22" s="28">
        <v>1</v>
      </c>
      <c r="G22" s="28">
        <v>196800.23704674502</v>
      </c>
      <c r="H22" s="28"/>
      <c r="I22" s="28"/>
      <c r="J22" s="28"/>
      <c r="K22" s="28"/>
      <c r="L22" s="28"/>
      <c r="M22" s="28">
        <f t="shared" si="0"/>
        <v>200539.44155063317</v>
      </c>
      <c r="N22" s="28"/>
      <c r="O22" s="28"/>
      <c r="P22" s="4"/>
      <c r="Q22" s="4"/>
      <c r="R22" s="4"/>
      <c r="S22" s="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s="3" customFormat="1" ht="12.75" customHeight="1" x14ac:dyDescent="0.25">
      <c r="A23" s="30"/>
      <c r="B23" s="39"/>
      <c r="C23" s="31">
        <v>8</v>
      </c>
      <c r="D23" s="56"/>
      <c r="E23" s="33" t="s">
        <v>29</v>
      </c>
      <c r="F23" s="28">
        <v>6</v>
      </c>
      <c r="G23" s="28">
        <v>185289.31537861872</v>
      </c>
      <c r="H23" s="28"/>
      <c r="I23" s="28"/>
      <c r="J23" s="28"/>
      <c r="K23" s="28"/>
      <c r="L23" s="28"/>
      <c r="M23" s="28">
        <f t="shared" si="0"/>
        <v>188809.81237081246</v>
      </c>
      <c r="N23" s="28"/>
      <c r="O23" s="28"/>
      <c r="P23" s="4"/>
      <c r="Q23" s="4"/>
      <c r="R23" s="4"/>
      <c r="S23" s="4"/>
    </row>
    <row r="24" spans="1:44" ht="12.75" customHeight="1" x14ac:dyDescent="0.25">
      <c r="A24" s="30"/>
      <c r="B24" s="39"/>
      <c r="C24" s="31">
        <v>9</v>
      </c>
      <c r="D24" s="56"/>
      <c r="E24" s="33" t="s">
        <v>30</v>
      </c>
      <c r="F24" s="28">
        <v>1</v>
      </c>
      <c r="G24" s="28">
        <v>174878.59149687548</v>
      </c>
      <c r="H24" s="28"/>
      <c r="I24" s="28"/>
      <c r="J24" s="28"/>
      <c r="K24" s="28"/>
      <c r="L24" s="28"/>
      <c r="M24" s="28">
        <f t="shared" si="0"/>
        <v>178201.28473531609</v>
      </c>
      <c r="N24" s="28"/>
      <c r="O24" s="28"/>
      <c r="P24" s="4"/>
      <c r="Q24" s="4"/>
      <c r="R24" s="4"/>
      <c r="S24" s="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2.75" customHeight="1" x14ac:dyDescent="0.25">
      <c r="A25" s="30"/>
      <c r="B25" s="39"/>
      <c r="C25" s="31">
        <v>10</v>
      </c>
      <c r="D25" s="56"/>
      <c r="E25" s="33" t="s">
        <v>31</v>
      </c>
      <c r="F25" s="28">
        <v>1</v>
      </c>
      <c r="G25" s="28">
        <v>166020.03503896235</v>
      </c>
      <c r="H25" s="28"/>
      <c r="I25" s="28"/>
      <c r="J25" s="28"/>
      <c r="K25" s="28"/>
      <c r="L25" s="28"/>
      <c r="M25" s="28">
        <f t="shared" si="0"/>
        <v>169174.41570470261</v>
      </c>
      <c r="N25" s="28"/>
      <c r="O25" s="28"/>
      <c r="P25" s="4"/>
      <c r="Q25" s="4"/>
      <c r="R25" s="4"/>
      <c r="S25" s="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2.75" customHeight="1" x14ac:dyDescent="0.25">
      <c r="A26" s="30"/>
      <c r="B26" s="39"/>
      <c r="C26" s="31">
        <v>11</v>
      </c>
      <c r="D26" s="56"/>
      <c r="E26" s="33" t="s">
        <v>32</v>
      </c>
      <c r="F26" s="28">
        <v>1</v>
      </c>
      <c r="G26" s="28">
        <v>165974.95332670838</v>
      </c>
      <c r="H26" s="28"/>
      <c r="I26" s="28"/>
      <c r="J26" s="28"/>
      <c r="K26" s="28"/>
      <c r="L26" s="28"/>
      <c r="M26" s="28">
        <f t="shared" si="0"/>
        <v>169128.47743991582</v>
      </c>
      <c r="N26" s="28"/>
      <c r="O26" s="28"/>
      <c r="P26" s="4"/>
      <c r="Q26" s="4"/>
      <c r="R26" s="4"/>
      <c r="S26" s="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.75" customHeight="1" x14ac:dyDescent="0.25">
      <c r="A27" s="30"/>
      <c r="B27" s="39"/>
      <c r="C27" s="31">
        <v>12</v>
      </c>
      <c r="D27" s="56"/>
      <c r="E27" s="33" t="s">
        <v>33</v>
      </c>
      <c r="F27" s="28">
        <v>2</v>
      </c>
      <c r="G27" s="28">
        <v>149896.69324458664</v>
      </c>
      <c r="H27" s="28"/>
      <c r="I27" s="28"/>
      <c r="J27" s="28"/>
      <c r="K27" s="28"/>
      <c r="L27" s="28"/>
      <c r="M27" s="28">
        <f t="shared" si="0"/>
        <v>152744.73041623377</v>
      </c>
      <c r="N27" s="28"/>
      <c r="O27" s="28"/>
      <c r="P27" s="4"/>
      <c r="Q27" s="4"/>
      <c r="R27" s="4"/>
      <c r="S27" s="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2.75" customHeight="1" x14ac:dyDescent="0.25">
      <c r="A28" s="30"/>
      <c r="B28" s="39"/>
      <c r="C28" s="31">
        <v>13</v>
      </c>
      <c r="D28" s="56"/>
      <c r="E28" s="33" t="s">
        <v>34</v>
      </c>
      <c r="F28" s="28">
        <v>1</v>
      </c>
      <c r="G28" s="28">
        <v>137926.17270843335</v>
      </c>
      <c r="H28" s="28"/>
      <c r="I28" s="28"/>
      <c r="J28" s="28"/>
      <c r="K28" s="28"/>
      <c r="L28" s="28"/>
      <c r="M28" s="28">
        <f t="shared" si="0"/>
        <v>140546.76998989357</v>
      </c>
      <c r="N28" s="28"/>
      <c r="O28" s="28"/>
      <c r="P28" s="4"/>
      <c r="Q28" s="4"/>
      <c r="R28" s="4"/>
      <c r="S28" s="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2.75" customHeight="1" x14ac:dyDescent="0.25">
      <c r="A29" s="30"/>
      <c r="B29" s="39"/>
      <c r="C29" s="31">
        <v>14</v>
      </c>
      <c r="D29" s="56"/>
      <c r="E29" s="33" t="s">
        <v>35</v>
      </c>
      <c r="F29" s="28">
        <v>3</v>
      </c>
      <c r="G29" s="28">
        <v>137251.34472490271</v>
      </c>
      <c r="H29" s="28"/>
      <c r="I29" s="28"/>
      <c r="J29" s="28"/>
      <c r="K29" s="28"/>
      <c r="L29" s="28"/>
      <c r="M29" s="28">
        <f t="shared" si="0"/>
        <v>139859.12027467584</v>
      </c>
      <c r="N29" s="28"/>
      <c r="O29" s="28"/>
      <c r="P29" s="4"/>
      <c r="Q29" s="4"/>
      <c r="R29" s="4"/>
      <c r="S29" s="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2.75" customHeight="1" x14ac:dyDescent="0.25">
      <c r="A30" s="30"/>
      <c r="B30" s="39"/>
      <c r="C30" s="31">
        <v>15</v>
      </c>
      <c r="D30" s="56"/>
      <c r="E30" s="33" t="s">
        <v>36</v>
      </c>
      <c r="F30" s="28">
        <v>4</v>
      </c>
      <c r="G30" s="28">
        <v>135132.43248139802</v>
      </c>
      <c r="H30" s="28"/>
      <c r="I30" s="28"/>
      <c r="J30" s="28"/>
      <c r="K30" s="28"/>
      <c r="L30" s="28"/>
      <c r="M30" s="28">
        <f t="shared" si="0"/>
        <v>137699.94869854458</v>
      </c>
      <c r="N30" s="28"/>
      <c r="O30" s="28"/>
      <c r="P30" s="4"/>
      <c r="Q30" s="4"/>
      <c r="R30" s="4"/>
      <c r="S30" s="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2.75" customHeight="1" x14ac:dyDescent="0.25">
      <c r="A31" s="30"/>
      <c r="B31" s="39"/>
      <c r="C31" s="31">
        <v>16</v>
      </c>
      <c r="D31" s="56"/>
      <c r="E31" s="33" t="s">
        <v>263</v>
      </c>
      <c r="F31" s="28">
        <v>1</v>
      </c>
      <c r="G31" s="28">
        <v>132823.98362745001</v>
      </c>
      <c r="H31" s="28"/>
      <c r="I31" s="28"/>
      <c r="J31" s="28"/>
      <c r="K31" s="28"/>
      <c r="L31" s="28"/>
      <c r="M31" s="28">
        <f t="shared" si="0"/>
        <v>135347.63931637155</v>
      </c>
      <c r="N31" s="28"/>
      <c r="O31" s="28"/>
      <c r="P31" s="4"/>
      <c r="Q31" s="4"/>
      <c r="R31" s="4"/>
      <c r="S31" s="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2.75" customHeight="1" x14ac:dyDescent="0.25">
      <c r="A32" s="30"/>
      <c r="B32" s="39"/>
      <c r="C32" s="31">
        <v>17</v>
      </c>
      <c r="D32" s="56"/>
      <c r="E32" s="33" t="s">
        <v>37</v>
      </c>
      <c r="F32" s="28">
        <v>1</v>
      </c>
      <c r="G32" s="28">
        <v>130988.89275216905</v>
      </c>
      <c r="H32" s="28"/>
      <c r="I32" s="28"/>
      <c r="J32" s="28"/>
      <c r="K32" s="28"/>
      <c r="L32" s="28"/>
      <c r="M32" s="28">
        <f t="shared" si="0"/>
        <v>133477.68171446025</v>
      </c>
      <c r="N32" s="28"/>
      <c r="O32" s="28"/>
      <c r="P32" s="4"/>
      <c r="Q32" s="4"/>
      <c r="R32" s="4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2.75" customHeight="1" x14ac:dyDescent="0.25">
      <c r="A33" s="30"/>
      <c r="B33" s="39"/>
      <c r="C33" s="31">
        <v>18</v>
      </c>
      <c r="D33" s="56"/>
      <c r="E33" s="33" t="s">
        <v>38</v>
      </c>
      <c r="F33" s="28">
        <v>3</v>
      </c>
      <c r="G33" s="28">
        <v>127737.70573902689</v>
      </c>
      <c r="H33" s="28"/>
      <c r="I33" s="28"/>
      <c r="J33" s="28"/>
      <c r="K33" s="28"/>
      <c r="L33" s="28"/>
      <c r="M33" s="28">
        <f t="shared" si="0"/>
        <v>130164.72214806839</v>
      </c>
      <c r="N33" s="28"/>
      <c r="O33" s="28"/>
      <c r="P33" s="4"/>
      <c r="Q33" s="4"/>
      <c r="R33" s="4"/>
      <c r="S33" s="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2.75" customHeight="1" x14ac:dyDescent="0.25">
      <c r="A34" s="30"/>
      <c r="B34" s="39"/>
      <c r="C34" s="31">
        <v>19</v>
      </c>
      <c r="D34" s="56"/>
      <c r="E34" s="33" t="s">
        <v>39</v>
      </c>
      <c r="F34" s="28">
        <v>2</v>
      </c>
      <c r="G34" s="28">
        <v>126623.92225981012</v>
      </c>
      <c r="H34" s="28"/>
      <c r="I34" s="28"/>
      <c r="J34" s="28"/>
      <c r="K34" s="28"/>
      <c r="L34" s="28"/>
      <c r="M34" s="28">
        <f t="shared" si="0"/>
        <v>129029.7767827465</v>
      </c>
      <c r="N34" s="28"/>
      <c r="O34" s="28"/>
      <c r="P34" s="4"/>
      <c r="Q34" s="4"/>
      <c r="R34" s="4"/>
      <c r="S34" s="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2.75" customHeight="1" x14ac:dyDescent="0.25">
      <c r="A35" s="30"/>
      <c r="B35" s="39"/>
      <c r="C35" s="31">
        <v>20</v>
      </c>
      <c r="D35" s="56"/>
      <c r="E35" s="33" t="s">
        <v>264</v>
      </c>
      <c r="F35" s="28">
        <v>2</v>
      </c>
      <c r="G35" s="28">
        <v>125431.90875050554</v>
      </c>
      <c r="H35" s="28"/>
      <c r="I35" s="28"/>
      <c r="J35" s="28"/>
      <c r="K35" s="28"/>
      <c r="L35" s="28"/>
      <c r="M35" s="28">
        <f t="shared" si="0"/>
        <v>127815.11501676514</v>
      </c>
      <c r="N35" s="28"/>
      <c r="O35" s="28"/>
      <c r="P35" s="4"/>
      <c r="Q35" s="4"/>
      <c r="R35" s="4"/>
      <c r="S35" s="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2.75" customHeight="1" x14ac:dyDescent="0.25">
      <c r="A36" s="30"/>
      <c r="B36" s="39"/>
      <c r="C36" s="31">
        <v>21</v>
      </c>
      <c r="D36" s="56"/>
      <c r="E36" s="33" t="s">
        <v>91</v>
      </c>
      <c r="F36" s="28">
        <v>29</v>
      </c>
      <c r="G36" s="28"/>
      <c r="H36" s="28"/>
      <c r="I36" s="28"/>
      <c r="J36" s="28"/>
      <c r="K36" s="28"/>
      <c r="L36" s="28"/>
      <c r="M36" s="28"/>
      <c r="N36" s="28"/>
      <c r="O36" s="28"/>
      <c r="P36" s="4"/>
      <c r="Q36" s="4"/>
      <c r="R36" s="4"/>
      <c r="S36" s="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s="3" customFormat="1" ht="12.75" customHeight="1" x14ac:dyDescent="0.25">
      <c r="A37" s="30"/>
      <c r="B37" s="39"/>
      <c r="C37" s="31"/>
      <c r="D37" s="56"/>
      <c r="E37" s="33" t="s">
        <v>265</v>
      </c>
      <c r="F37" s="28"/>
      <c r="G37" s="34">
        <v>165974.76682799999</v>
      </c>
      <c r="H37" s="28"/>
      <c r="I37" s="28"/>
      <c r="J37" s="28"/>
      <c r="K37" s="34"/>
      <c r="L37" s="28"/>
      <c r="M37" s="28">
        <f t="shared" ref="M37:M48" si="1">G37*(1+$P$8)</f>
        <v>169128.28739773197</v>
      </c>
      <c r="N37" s="28"/>
      <c r="O37" s="28"/>
      <c r="P37" s="4"/>
      <c r="Q37" s="4"/>
      <c r="R37" s="4"/>
      <c r="S37" s="4"/>
    </row>
    <row r="38" spans="1:44" s="3" customFormat="1" ht="12.75" customHeight="1" x14ac:dyDescent="0.25">
      <c r="A38" s="30"/>
      <c r="B38" s="39"/>
      <c r="C38" s="31"/>
      <c r="D38" s="56"/>
      <c r="E38" s="33" t="s">
        <v>266</v>
      </c>
      <c r="F38" s="28"/>
      <c r="G38" s="34">
        <v>145000</v>
      </c>
      <c r="H38" s="28"/>
      <c r="I38" s="28"/>
      <c r="J38" s="28"/>
      <c r="K38" s="34"/>
      <c r="L38" s="28"/>
      <c r="M38" s="28">
        <f t="shared" si="1"/>
        <v>147755</v>
      </c>
      <c r="N38" s="28"/>
      <c r="O38" s="28"/>
      <c r="P38" s="4"/>
      <c r="Q38" s="4"/>
      <c r="R38" s="4"/>
      <c r="S38" s="4"/>
    </row>
    <row r="39" spans="1:44" ht="12.75" customHeight="1" x14ac:dyDescent="0.25">
      <c r="A39" s="30"/>
      <c r="B39" s="39"/>
      <c r="C39" s="31"/>
      <c r="D39" s="56"/>
      <c r="E39" s="33" t="s">
        <v>46</v>
      </c>
      <c r="F39" s="28"/>
      <c r="G39" s="34">
        <v>118125.76852058114</v>
      </c>
      <c r="H39" s="28"/>
      <c r="I39" s="28"/>
      <c r="J39" s="28"/>
      <c r="K39" s="34"/>
      <c r="L39" s="28"/>
      <c r="M39" s="28">
        <f t="shared" si="1"/>
        <v>120370.15812247217</v>
      </c>
      <c r="N39" s="28"/>
      <c r="O39" s="28"/>
      <c r="P39" s="4"/>
      <c r="Q39" s="4"/>
      <c r="R39" s="4"/>
      <c r="S39" s="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2.75" customHeight="1" x14ac:dyDescent="0.25">
      <c r="A40" s="30"/>
      <c r="B40" s="39"/>
      <c r="C40" s="31"/>
      <c r="D40" s="56"/>
      <c r="E40" s="33" t="s">
        <v>47</v>
      </c>
      <c r="F40" s="28"/>
      <c r="G40" s="34">
        <v>108692</v>
      </c>
      <c r="H40" s="28"/>
      <c r="I40" s="28"/>
      <c r="J40" s="28"/>
      <c r="K40" s="34"/>
      <c r="L40" s="28"/>
      <c r="M40" s="28">
        <f t="shared" si="1"/>
        <v>110757.14799999999</v>
      </c>
      <c r="N40" s="28"/>
      <c r="O40" s="28"/>
      <c r="P40" s="4"/>
      <c r="Q40" s="4"/>
      <c r="R40" s="4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2.75" customHeight="1" x14ac:dyDescent="0.25">
      <c r="A41" s="30"/>
      <c r="B41" s="39"/>
      <c r="C41" s="31"/>
      <c r="D41" s="56"/>
      <c r="E41" s="33" t="s">
        <v>48</v>
      </c>
      <c r="F41" s="28"/>
      <c r="G41" s="34">
        <v>98499</v>
      </c>
      <c r="H41" s="28"/>
      <c r="I41" s="28"/>
      <c r="J41" s="28"/>
      <c r="K41" s="34"/>
      <c r="L41" s="28"/>
      <c r="M41" s="28">
        <f t="shared" si="1"/>
        <v>100370.48099999999</v>
      </c>
      <c r="N41" s="28"/>
      <c r="O41" s="28"/>
      <c r="P41" s="4"/>
      <c r="Q41" s="4"/>
      <c r="R41" s="4"/>
      <c r="S41" s="4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2.75" customHeight="1" x14ac:dyDescent="0.25">
      <c r="A42" s="30"/>
      <c r="B42" s="39"/>
      <c r="C42" s="31"/>
      <c r="D42" s="56"/>
      <c r="E42" s="33" t="s">
        <v>49</v>
      </c>
      <c r="F42" s="28"/>
      <c r="G42" s="34">
        <v>84982.675867071855</v>
      </c>
      <c r="H42" s="28"/>
      <c r="I42" s="28"/>
      <c r="J42" s="28"/>
      <c r="K42" s="34"/>
      <c r="L42" s="28"/>
      <c r="M42" s="28">
        <f t="shared" si="1"/>
        <v>86597.346708546218</v>
      </c>
      <c r="N42" s="28"/>
      <c r="O42" s="28"/>
      <c r="P42" s="4"/>
      <c r="Q42" s="4"/>
      <c r="R42" s="4"/>
      <c r="S42" s="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 customHeight="1" x14ac:dyDescent="0.25">
      <c r="A43" s="30"/>
      <c r="B43" s="39"/>
      <c r="C43" s="31">
        <v>22</v>
      </c>
      <c r="D43" s="56"/>
      <c r="E43" s="33" t="s">
        <v>267</v>
      </c>
      <c r="F43" s="28">
        <v>1</v>
      </c>
      <c r="G43" s="28">
        <v>115748.62214488664</v>
      </c>
      <c r="H43" s="28"/>
      <c r="I43" s="28"/>
      <c r="J43" s="28"/>
      <c r="K43" s="28"/>
      <c r="L43" s="28"/>
      <c r="M43" s="28">
        <f t="shared" si="1"/>
        <v>117947.84596563947</v>
      </c>
      <c r="N43" s="28"/>
      <c r="O43" s="28"/>
      <c r="P43" s="4"/>
      <c r="Q43" s="4"/>
      <c r="R43" s="4"/>
      <c r="S43" s="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.75" customHeight="1" x14ac:dyDescent="0.25">
      <c r="A44" s="30"/>
      <c r="B44" s="39"/>
      <c r="C44" s="31">
        <v>23</v>
      </c>
      <c r="D44" s="56"/>
      <c r="E44" s="4" t="s">
        <v>40</v>
      </c>
      <c r="F44" s="28">
        <v>1</v>
      </c>
      <c r="G44" s="28">
        <v>113763.70087299679</v>
      </c>
      <c r="H44" s="28"/>
      <c r="I44" s="28"/>
      <c r="J44" s="28"/>
      <c r="K44" s="28"/>
      <c r="L44" s="28"/>
      <c r="M44" s="28">
        <f t="shared" si="1"/>
        <v>115925.21118958372</v>
      </c>
      <c r="N44" s="28"/>
      <c r="O44" s="28"/>
      <c r="P44" s="4"/>
      <c r="Q44" s="4"/>
      <c r="R44" s="4"/>
      <c r="S44" s="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2.75" customHeight="1" x14ac:dyDescent="0.25">
      <c r="A45" s="30"/>
      <c r="B45" s="39"/>
      <c r="C45" s="31">
        <v>24</v>
      </c>
      <c r="D45" s="56"/>
      <c r="E45" s="4" t="s">
        <v>41</v>
      </c>
      <c r="F45" s="28">
        <v>4</v>
      </c>
      <c r="G45" s="28">
        <v>105800.14899659713</v>
      </c>
      <c r="H45" s="28"/>
      <c r="I45" s="28"/>
      <c r="J45" s="28"/>
      <c r="K45" s="28"/>
      <c r="L45" s="28"/>
      <c r="M45" s="28">
        <f t="shared" si="1"/>
        <v>107810.35182753246</v>
      </c>
      <c r="N45" s="28"/>
      <c r="O45" s="28"/>
      <c r="P45" s="4"/>
      <c r="Q45" s="4"/>
      <c r="R45" s="4"/>
      <c r="S45" s="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2.75" customHeight="1" x14ac:dyDescent="0.25">
      <c r="A46" s="30"/>
      <c r="B46" s="39"/>
      <c r="C46" s="31">
        <v>25</v>
      </c>
      <c r="D46" s="56"/>
      <c r="E46" s="33" t="s">
        <v>42</v>
      </c>
      <c r="F46" s="28">
        <v>2</v>
      </c>
      <c r="G46" s="28">
        <v>93348.314885496584</v>
      </c>
      <c r="H46" s="28"/>
      <c r="I46" s="28"/>
      <c r="J46" s="28"/>
      <c r="K46" s="28"/>
      <c r="L46" s="28"/>
      <c r="M46" s="28">
        <f t="shared" si="1"/>
        <v>95121.932868321004</v>
      </c>
      <c r="N46" s="28"/>
      <c r="O46" s="28"/>
      <c r="P46" s="4"/>
      <c r="Q46" s="4"/>
      <c r="R46" s="4"/>
      <c r="S46" s="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.75" customHeight="1" x14ac:dyDescent="0.25">
      <c r="A47" s="30"/>
      <c r="B47" s="39"/>
      <c r="C47" s="31">
        <v>26</v>
      </c>
      <c r="D47" s="56"/>
      <c r="E47" s="33" t="s">
        <v>43</v>
      </c>
      <c r="F47" s="28">
        <v>1</v>
      </c>
      <c r="G47" s="28">
        <v>93348.314885496584</v>
      </c>
      <c r="H47" s="28"/>
      <c r="I47" s="28"/>
      <c r="J47" s="28"/>
      <c r="K47" s="28"/>
      <c r="L47" s="28"/>
      <c r="M47" s="28">
        <f t="shared" si="1"/>
        <v>95121.932868321004</v>
      </c>
      <c r="N47" s="28"/>
      <c r="O47" s="28"/>
      <c r="P47" s="4"/>
      <c r="Q47" s="4"/>
      <c r="R47" s="4"/>
      <c r="S47" s="4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2.75" customHeight="1" x14ac:dyDescent="0.25">
      <c r="A48" s="30"/>
      <c r="B48" s="39"/>
      <c r="C48" s="31">
        <v>27</v>
      </c>
      <c r="D48" s="56"/>
      <c r="E48" s="33" t="s">
        <v>50</v>
      </c>
      <c r="F48" s="28">
        <v>3</v>
      </c>
      <c r="G48" s="28">
        <v>84983.005396950859</v>
      </c>
      <c r="H48" s="28"/>
      <c r="I48" s="28"/>
      <c r="J48" s="28"/>
      <c r="K48" s="28"/>
      <c r="L48" s="28"/>
      <c r="M48" s="28">
        <f t="shared" si="1"/>
        <v>86597.682499492919</v>
      </c>
      <c r="N48" s="28"/>
      <c r="O48" s="28"/>
      <c r="P48" s="4"/>
      <c r="Q48" s="4"/>
      <c r="R48" s="4"/>
      <c r="S48" s="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 x14ac:dyDescent="0.25">
      <c r="A49" s="30"/>
      <c r="B49" s="39"/>
      <c r="C49" s="31"/>
      <c r="D49" s="56"/>
      <c r="E49" s="36" t="s">
        <v>44</v>
      </c>
      <c r="F49" s="37">
        <f>SUM(F16:F48)</f>
        <v>76</v>
      </c>
      <c r="G49" s="28"/>
      <c r="H49" s="37">
        <f>SUM(H16:H48)</f>
        <v>0</v>
      </c>
      <c r="I49" s="28"/>
      <c r="J49" s="37">
        <f>SUM(J16:J48)</f>
        <v>0</v>
      </c>
      <c r="K49" s="28"/>
      <c r="L49" s="37">
        <f>SUM(L16:L48)</f>
        <v>0</v>
      </c>
      <c r="M49" s="28"/>
      <c r="N49" s="37">
        <f>SUM(N16:N48)</f>
        <v>0</v>
      </c>
      <c r="O49" s="28"/>
      <c r="P49" s="4"/>
      <c r="Q49" s="4"/>
      <c r="R49" s="4"/>
      <c r="S49" s="4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2.75" customHeight="1" x14ac:dyDescent="0.25">
      <c r="A50" s="30"/>
      <c r="B50" s="39"/>
      <c r="C50" s="31"/>
      <c r="D50" s="56"/>
      <c r="E50" s="33"/>
      <c r="F50" s="28"/>
      <c r="G50" s="34"/>
      <c r="H50" s="28"/>
      <c r="I50" s="28"/>
      <c r="J50" s="28"/>
      <c r="K50" s="28"/>
      <c r="L50" s="28"/>
      <c r="M50" s="28"/>
      <c r="N50" s="28"/>
      <c r="O50" s="28"/>
      <c r="P50" s="4"/>
      <c r="Q50" s="4"/>
      <c r="R50" s="4"/>
      <c r="S50" s="4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s="3" customFormat="1" ht="12.75" customHeight="1" x14ac:dyDescent="0.25">
      <c r="A51" s="30"/>
      <c r="B51" s="39"/>
      <c r="C51" s="31"/>
      <c r="D51" s="56"/>
      <c r="E51" s="70" t="s">
        <v>23</v>
      </c>
      <c r="F51" s="28"/>
      <c r="G51" s="28"/>
      <c r="H51" s="28"/>
      <c r="I51" s="28"/>
      <c r="J51" s="28"/>
      <c r="K51" s="28"/>
      <c r="L51" s="28"/>
      <c r="M51" s="28"/>
      <c r="N51" s="4"/>
      <c r="O51" s="4"/>
      <c r="P51" s="4"/>
      <c r="Q51" s="4"/>
      <c r="R51" s="4"/>
      <c r="S51" s="4"/>
    </row>
    <row r="52" spans="1:44" s="3" customFormat="1" ht="12.75" customHeight="1" x14ac:dyDescent="0.25">
      <c r="A52" s="30"/>
      <c r="B52" s="39"/>
      <c r="C52" s="31"/>
      <c r="D52" s="56"/>
      <c r="E52" s="70" t="s">
        <v>123</v>
      </c>
      <c r="F52" s="28"/>
      <c r="G52" s="28"/>
      <c r="H52" s="28"/>
      <c r="I52" s="28"/>
      <c r="J52" s="28"/>
      <c r="K52" s="28"/>
      <c r="L52" s="28"/>
      <c r="M52" s="28"/>
      <c r="N52" s="4"/>
      <c r="O52" s="4"/>
      <c r="P52" s="4"/>
      <c r="Q52" s="4"/>
      <c r="R52" s="4"/>
      <c r="S52" s="4"/>
    </row>
    <row r="53" spans="1:44" s="81" customFormat="1" ht="12.75" customHeight="1" x14ac:dyDescent="0.2">
      <c r="A53" s="76"/>
      <c r="B53" s="76"/>
      <c r="C53" s="31">
        <v>28</v>
      </c>
      <c r="D53" s="77"/>
      <c r="E53" s="78" t="s">
        <v>268</v>
      </c>
      <c r="F53" s="79">
        <v>1</v>
      </c>
      <c r="G53" s="79"/>
      <c r="H53" s="79"/>
      <c r="I53" s="79"/>
      <c r="J53" s="79"/>
      <c r="K53" s="79"/>
      <c r="L53" s="79"/>
      <c r="M53" s="79"/>
      <c r="N53" s="79"/>
      <c r="O53" s="80"/>
      <c r="P53" s="79"/>
      <c r="Q53" s="80"/>
      <c r="R53" s="79"/>
      <c r="S53" s="80"/>
    </row>
    <row r="54" spans="1:44" s="81" customFormat="1" ht="12.75" customHeight="1" x14ac:dyDescent="0.2">
      <c r="A54" s="76"/>
      <c r="B54" s="76" t="s">
        <v>269</v>
      </c>
      <c r="C54" s="82"/>
      <c r="D54" s="77"/>
      <c r="E54" s="78" t="s">
        <v>270</v>
      </c>
      <c r="F54" s="79"/>
      <c r="G54" s="79" t="s">
        <v>126</v>
      </c>
      <c r="H54" s="79"/>
      <c r="I54" s="79"/>
      <c r="J54" s="79"/>
      <c r="K54" s="79"/>
      <c r="L54" s="79"/>
      <c r="M54" s="80" t="str">
        <f>G54</f>
        <v>GRADE C115</v>
      </c>
      <c r="N54" s="79"/>
      <c r="O54" s="79"/>
      <c r="P54" s="80"/>
      <c r="R54" s="80"/>
    </row>
    <row r="55" spans="1:44" s="81" customFormat="1" ht="12.75" customHeight="1" x14ac:dyDescent="0.2">
      <c r="A55" s="76"/>
      <c r="B55" s="76" t="s">
        <v>124</v>
      </c>
      <c r="C55" s="82"/>
      <c r="D55" s="77"/>
      <c r="E55" s="78" t="s">
        <v>125</v>
      </c>
      <c r="F55" s="79"/>
      <c r="G55" s="79" t="s">
        <v>126</v>
      </c>
      <c r="H55" s="79"/>
      <c r="I55" s="79"/>
      <c r="J55" s="79"/>
      <c r="K55" s="79"/>
      <c r="L55" s="79"/>
      <c r="M55" s="80" t="str">
        <f>G55</f>
        <v>GRADE C115</v>
      </c>
      <c r="N55" s="79"/>
      <c r="O55" s="79"/>
      <c r="P55" s="80"/>
      <c r="R55" s="80"/>
    </row>
    <row r="56" spans="1:44" s="81" customFormat="1" ht="12.75" customHeight="1" x14ac:dyDescent="0.2">
      <c r="A56" s="76"/>
      <c r="B56" s="76" t="s">
        <v>171</v>
      </c>
      <c r="C56" s="82"/>
      <c r="D56" s="77"/>
      <c r="E56" s="78" t="s">
        <v>172</v>
      </c>
      <c r="F56" s="79"/>
      <c r="G56" s="79" t="s">
        <v>129</v>
      </c>
      <c r="H56" s="79"/>
      <c r="I56" s="79"/>
      <c r="J56" s="79"/>
      <c r="K56" s="79"/>
      <c r="L56" s="79"/>
      <c r="M56" s="80" t="str">
        <f>G56</f>
        <v>GRADE C113</v>
      </c>
      <c r="N56" s="79"/>
      <c r="O56" s="79"/>
      <c r="P56" s="80"/>
      <c r="R56" s="80"/>
    </row>
    <row r="57" spans="1:44" s="89" customFormat="1" ht="12.75" customHeight="1" x14ac:dyDescent="0.2">
      <c r="A57" s="83"/>
      <c r="B57" s="83" t="s">
        <v>130</v>
      </c>
      <c r="C57" s="84"/>
      <c r="D57" s="85"/>
      <c r="E57" s="86" t="s">
        <v>131</v>
      </c>
      <c r="F57" s="87"/>
      <c r="G57" s="87" t="s">
        <v>132</v>
      </c>
      <c r="H57" s="87"/>
      <c r="I57" s="87"/>
      <c r="J57" s="87"/>
      <c r="K57" s="87"/>
      <c r="L57" s="87"/>
      <c r="M57" s="87" t="s">
        <v>132</v>
      </c>
      <c r="N57" s="88"/>
      <c r="O57" s="88"/>
    </row>
    <row r="58" spans="1:44" s="81" customFormat="1" ht="12.75" customHeight="1" x14ac:dyDescent="0.2">
      <c r="A58" s="76"/>
      <c r="B58" s="76" t="s">
        <v>271</v>
      </c>
      <c r="C58" s="82"/>
      <c r="D58" s="77"/>
      <c r="E58" s="78" t="s">
        <v>272</v>
      </c>
      <c r="F58" s="79"/>
      <c r="G58" s="79" t="s">
        <v>132</v>
      </c>
      <c r="H58" s="79"/>
      <c r="I58" s="79"/>
      <c r="J58" s="79"/>
      <c r="K58" s="79"/>
      <c r="L58" s="79"/>
      <c r="M58" s="80" t="str">
        <f>G58</f>
        <v>GRADE C112</v>
      </c>
      <c r="N58" s="79"/>
      <c r="O58" s="79"/>
      <c r="P58" s="80"/>
      <c r="R58" s="80"/>
    </row>
    <row r="59" spans="1:44" s="89" customFormat="1" ht="12.75" customHeight="1" x14ac:dyDescent="0.2">
      <c r="A59" s="83"/>
      <c r="B59" s="83" t="s">
        <v>201</v>
      </c>
      <c r="C59" s="84"/>
      <c r="D59" s="85"/>
      <c r="E59" s="86" t="s">
        <v>202</v>
      </c>
      <c r="F59" s="87"/>
      <c r="G59" s="87" t="s">
        <v>196</v>
      </c>
      <c r="H59" s="87"/>
      <c r="I59" s="87"/>
      <c r="J59" s="87"/>
      <c r="K59" s="87"/>
      <c r="L59" s="87"/>
      <c r="M59" s="87" t="s">
        <v>196</v>
      </c>
      <c r="N59" s="88"/>
      <c r="O59" s="88"/>
    </row>
    <row r="60" spans="1:44" s="81" customFormat="1" ht="12.75" customHeight="1" x14ac:dyDescent="0.2">
      <c r="A60" s="76"/>
      <c r="B60" s="76" t="s">
        <v>273</v>
      </c>
      <c r="C60" s="82"/>
      <c r="D60" s="77"/>
      <c r="E60" s="78" t="s">
        <v>274</v>
      </c>
      <c r="F60" s="79"/>
      <c r="G60" s="79" t="s">
        <v>196</v>
      </c>
      <c r="H60" s="79"/>
      <c r="I60" s="79"/>
      <c r="J60" s="79"/>
      <c r="K60" s="79"/>
      <c r="L60" s="79"/>
      <c r="M60" s="80" t="str">
        <f>G60</f>
        <v>GRADE C109</v>
      </c>
      <c r="N60" s="79"/>
      <c r="O60" s="79"/>
      <c r="P60" s="80"/>
      <c r="R60" s="80"/>
    </row>
    <row r="61" spans="1:44" s="89" customFormat="1" ht="12.75" customHeight="1" x14ac:dyDescent="0.2">
      <c r="A61" s="83"/>
      <c r="B61" s="83" t="s">
        <v>209</v>
      </c>
      <c r="C61" s="84"/>
      <c r="D61" s="85"/>
      <c r="E61" s="86" t="s">
        <v>210</v>
      </c>
      <c r="F61" s="87"/>
      <c r="G61" s="87" t="s">
        <v>211</v>
      </c>
      <c r="H61" s="87"/>
      <c r="I61" s="87"/>
      <c r="J61" s="87"/>
      <c r="K61" s="87"/>
      <c r="L61" s="87"/>
      <c r="M61" s="87" t="s">
        <v>211</v>
      </c>
      <c r="N61" s="88"/>
      <c r="O61" s="88"/>
    </row>
    <row r="62" spans="1:44" s="3" customFormat="1" ht="12.75" customHeight="1" x14ac:dyDescent="0.25">
      <c r="A62" s="30"/>
      <c r="B62" s="39" t="s">
        <v>127</v>
      </c>
      <c r="C62" s="31">
        <v>29</v>
      </c>
      <c r="D62" s="56"/>
      <c r="E62" s="33" t="s">
        <v>128</v>
      </c>
      <c r="F62" s="28">
        <v>1</v>
      </c>
      <c r="G62" s="28" t="s">
        <v>126</v>
      </c>
      <c r="H62" s="28"/>
      <c r="I62" s="28"/>
      <c r="J62" s="28"/>
      <c r="K62" s="28"/>
      <c r="L62" s="28"/>
      <c r="M62" s="28" t="s">
        <v>126</v>
      </c>
      <c r="N62" s="4"/>
      <c r="O62" s="4"/>
      <c r="P62" s="4"/>
      <c r="Q62" s="4"/>
      <c r="R62" s="4"/>
      <c r="S62" s="4"/>
    </row>
    <row r="63" spans="1:44" s="3" customFormat="1" ht="12.75" customHeight="1" x14ac:dyDescent="0.25">
      <c r="A63" s="30"/>
      <c r="B63" s="39" t="s">
        <v>133</v>
      </c>
      <c r="C63" s="31">
        <v>30</v>
      </c>
      <c r="D63" s="56"/>
      <c r="E63" s="33" t="s">
        <v>134</v>
      </c>
      <c r="F63" s="28">
        <v>1</v>
      </c>
      <c r="G63" s="28" t="s">
        <v>135</v>
      </c>
      <c r="H63" s="28"/>
      <c r="I63" s="28"/>
      <c r="J63" s="28"/>
      <c r="K63" s="28"/>
      <c r="L63" s="28"/>
      <c r="M63" s="28" t="s">
        <v>135</v>
      </c>
      <c r="N63" s="4"/>
      <c r="O63" s="4"/>
      <c r="P63" s="4"/>
      <c r="Q63" s="4"/>
      <c r="R63" s="4"/>
      <c r="S63" s="4"/>
    </row>
    <row r="64" spans="1:44" s="3" customFormat="1" ht="12.75" customHeight="1" x14ac:dyDescent="0.25">
      <c r="A64" s="30"/>
      <c r="B64" s="39"/>
      <c r="C64" s="31"/>
      <c r="D64" s="56"/>
      <c r="E64" s="36" t="s">
        <v>44</v>
      </c>
      <c r="F64" s="37">
        <f>SUM(F53:F63)</f>
        <v>3</v>
      </c>
      <c r="G64" s="28"/>
      <c r="H64" s="37">
        <f>SUM(H53:H63)</f>
        <v>0</v>
      </c>
      <c r="I64" s="28"/>
      <c r="J64" s="37">
        <f>SUM(J53:J63)</f>
        <v>0</v>
      </c>
      <c r="K64" s="28"/>
      <c r="L64" s="37">
        <f>SUM(L53:L63)</f>
        <v>0</v>
      </c>
      <c r="M64" s="28"/>
      <c r="N64" s="37">
        <f>SUM(N53:N63)</f>
        <v>0</v>
      </c>
      <c r="O64" s="4"/>
      <c r="P64" s="4"/>
      <c r="Q64" s="4"/>
      <c r="R64" s="4"/>
      <c r="S64" s="4"/>
    </row>
    <row r="65" spans="1:44" s="3" customFormat="1" ht="12.75" customHeight="1" x14ac:dyDescent="0.25">
      <c r="A65" s="30"/>
      <c r="B65" s="39"/>
      <c r="C65" s="31"/>
      <c r="D65" s="56"/>
      <c r="E65" s="33"/>
      <c r="F65" s="28"/>
      <c r="G65" s="34"/>
      <c r="H65" s="28"/>
      <c r="I65" s="28"/>
      <c r="J65" s="28"/>
      <c r="K65" s="28"/>
      <c r="L65" s="28"/>
      <c r="M65" s="28"/>
      <c r="N65" s="4"/>
      <c r="O65" s="4"/>
      <c r="P65" s="4"/>
      <c r="Q65" s="4"/>
      <c r="R65" s="4"/>
      <c r="S65" s="4"/>
    </row>
    <row r="66" spans="1:44" ht="12.75" customHeight="1" x14ac:dyDescent="0.25">
      <c r="A66" s="30"/>
      <c r="B66" s="39"/>
      <c r="C66" s="33"/>
      <c r="D66" s="56"/>
      <c r="E66" s="43" t="s">
        <v>275</v>
      </c>
      <c r="F66" s="44"/>
      <c r="G66" s="33"/>
      <c r="H66" s="40"/>
      <c r="I66" s="28"/>
      <c r="J66" s="40"/>
      <c r="K66" s="40"/>
      <c r="L66" s="40"/>
      <c r="M66" s="40"/>
      <c r="N66" s="40"/>
      <c r="O66" s="40"/>
      <c r="P66" s="4" t="str">
        <f t="shared" ref="P66:P87" si="2">IF(N66="","",IF(N66=0,"DELETE",""))</f>
        <v/>
      </c>
      <c r="Q66" s="4"/>
      <c r="R66" s="4"/>
      <c r="S66" s="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12.75" customHeight="1" x14ac:dyDescent="0.25">
      <c r="A67" s="30"/>
      <c r="B67" s="39"/>
      <c r="C67" s="33"/>
      <c r="D67" s="56"/>
      <c r="E67" s="43"/>
      <c r="F67" s="44"/>
      <c r="G67" s="33"/>
      <c r="H67" s="40"/>
      <c r="I67" s="28"/>
      <c r="J67" s="40"/>
      <c r="K67" s="40"/>
      <c r="L67" s="40"/>
      <c r="M67" s="40"/>
      <c r="N67" s="40"/>
      <c r="O67" s="40"/>
      <c r="P67" s="4" t="str">
        <f t="shared" si="2"/>
        <v/>
      </c>
      <c r="Q67" s="4"/>
      <c r="R67" s="4"/>
      <c r="S67" s="4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12.75" customHeight="1" x14ac:dyDescent="0.25">
      <c r="A68" s="30"/>
      <c r="B68" s="39"/>
      <c r="C68" s="33"/>
      <c r="D68" s="56"/>
      <c r="E68" s="33" t="s">
        <v>23</v>
      </c>
      <c r="F68" s="44"/>
      <c r="G68" s="33"/>
      <c r="H68" s="40"/>
      <c r="I68" s="40"/>
      <c r="J68" s="40"/>
      <c r="K68" s="40"/>
      <c r="L68" s="40"/>
      <c r="M68" s="40"/>
      <c r="N68" s="40"/>
      <c r="O68" s="40"/>
      <c r="P68" s="4" t="str">
        <f t="shared" si="2"/>
        <v/>
      </c>
      <c r="Q68" s="4"/>
      <c r="R68" s="4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12.75" customHeight="1" x14ac:dyDescent="0.25">
      <c r="A69" s="30"/>
      <c r="B69" s="39"/>
      <c r="C69" s="33"/>
      <c r="D69" s="56"/>
      <c r="E69" s="45" t="s">
        <v>24</v>
      </c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4" t="str">
        <f t="shared" si="2"/>
        <v/>
      </c>
      <c r="Q69" s="4"/>
      <c r="R69" s="4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12.75" customHeight="1" x14ac:dyDescent="0.25">
      <c r="A70" s="30"/>
      <c r="B70" s="39"/>
      <c r="C70" s="31">
        <v>31</v>
      </c>
      <c r="D70" s="56"/>
      <c r="E70" s="45" t="s">
        <v>276</v>
      </c>
      <c r="F70" s="28">
        <v>1</v>
      </c>
      <c r="G70" s="34">
        <v>198311.80033996777</v>
      </c>
      <c r="H70" s="28"/>
      <c r="I70" s="28"/>
      <c r="J70" s="28"/>
      <c r="K70" s="28"/>
      <c r="L70" s="28"/>
      <c r="M70" s="28">
        <f t="shared" ref="M70:M75" si="3">G70*(1+$P$8)</f>
        <v>202079.72454642714</v>
      </c>
      <c r="N70" s="28"/>
      <c r="O70" s="28"/>
      <c r="P70" s="4" t="str">
        <f t="shared" si="2"/>
        <v/>
      </c>
      <c r="Q70" s="4"/>
      <c r="R70" s="4"/>
      <c r="S70" s="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2.75" customHeight="1" x14ac:dyDescent="0.25">
      <c r="A71" s="30"/>
      <c r="B71" s="39"/>
      <c r="C71" s="31">
        <v>32</v>
      </c>
      <c r="D71" s="56"/>
      <c r="E71" s="45" t="s">
        <v>276</v>
      </c>
      <c r="F71" s="28">
        <v>1</v>
      </c>
      <c r="G71" s="34">
        <v>198311.80033996777</v>
      </c>
      <c r="H71" s="28"/>
      <c r="I71" s="28"/>
      <c r="J71" s="28"/>
      <c r="K71" s="28"/>
      <c r="L71" s="28"/>
      <c r="M71" s="28">
        <f t="shared" si="3"/>
        <v>202079.72454642714</v>
      </c>
      <c r="N71" s="28"/>
      <c r="O71" s="28"/>
      <c r="P71" s="4"/>
      <c r="Q71" s="4"/>
      <c r="R71" s="4"/>
      <c r="S71" s="4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12.75" customHeight="1" x14ac:dyDescent="0.25">
      <c r="A72" s="30"/>
      <c r="B72" s="39"/>
      <c r="C72" s="31">
        <v>33</v>
      </c>
      <c r="D72" s="56"/>
      <c r="E72" s="45" t="s">
        <v>277</v>
      </c>
      <c r="F72" s="28">
        <v>7</v>
      </c>
      <c r="G72" s="34">
        <v>193791.6957201465</v>
      </c>
      <c r="H72" s="28"/>
      <c r="I72" s="28"/>
      <c r="J72" s="28"/>
      <c r="K72" s="28"/>
      <c r="L72" s="28"/>
      <c r="M72" s="28">
        <f t="shared" si="3"/>
        <v>197473.73793882926</v>
      </c>
      <c r="N72" s="28"/>
      <c r="O72" s="28"/>
      <c r="P72" s="4" t="str">
        <f t="shared" si="2"/>
        <v/>
      </c>
      <c r="Q72" s="4"/>
      <c r="R72" s="4"/>
      <c r="S72" s="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12.75" customHeight="1" x14ac:dyDescent="0.25">
      <c r="A73" s="30"/>
      <c r="B73" s="39"/>
      <c r="C73" s="31">
        <v>34</v>
      </c>
      <c r="D73" s="56"/>
      <c r="E73" s="45" t="s">
        <v>67</v>
      </c>
      <c r="F73" s="28">
        <v>4</v>
      </c>
      <c r="G73" s="34">
        <v>179262</v>
      </c>
      <c r="H73" s="28"/>
      <c r="I73" s="28"/>
      <c r="J73" s="28"/>
      <c r="K73" s="28"/>
      <c r="L73" s="28"/>
      <c r="M73" s="28">
        <f t="shared" si="3"/>
        <v>182667.97799999997</v>
      </c>
      <c r="N73" s="28"/>
      <c r="O73" s="28"/>
      <c r="P73" s="4"/>
      <c r="Q73" s="4"/>
      <c r="R73" s="4"/>
      <c r="S73" s="4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ht="12.75" customHeight="1" x14ac:dyDescent="0.25">
      <c r="A74" s="30"/>
      <c r="B74" s="39"/>
      <c r="C74" s="31">
        <v>35</v>
      </c>
      <c r="D74" s="56"/>
      <c r="E74" s="45" t="s">
        <v>278</v>
      </c>
      <c r="F74" s="28">
        <v>5</v>
      </c>
      <c r="G74" s="34">
        <v>169570.8828453224</v>
      </c>
      <c r="H74" s="28"/>
      <c r="I74" s="28"/>
      <c r="J74" s="28"/>
      <c r="K74" s="28"/>
      <c r="L74" s="28"/>
      <c r="M74" s="28">
        <f t="shared" si="3"/>
        <v>172792.72961938352</v>
      </c>
      <c r="N74" s="28"/>
      <c r="O74" s="28"/>
      <c r="P74" s="4" t="str">
        <f t="shared" si="2"/>
        <v/>
      </c>
      <c r="Q74" s="4"/>
      <c r="R74" s="4"/>
      <c r="S74" s="4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ht="12.75" customHeight="1" x14ac:dyDescent="0.25">
      <c r="A75" s="30"/>
      <c r="B75" s="39"/>
      <c r="C75" s="31">
        <v>36</v>
      </c>
      <c r="D75" s="56"/>
      <c r="E75" s="45" t="s">
        <v>61</v>
      </c>
      <c r="F75" s="28">
        <v>9</v>
      </c>
      <c r="G75" s="34">
        <v>125987.47455740056</v>
      </c>
      <c r="H75" s="28"/>
      <c r="I75" s="28"/>
      <c r="J75" s="28"/>
      <c r="K75" s="28"/>
      <c r="L75" s="28"/>
      <c r="M75" s="28">
        <f t="shared" si="3"/>
        <v>128381.23657399116</v>
      </c>
      <c r="N75" s="28"/>
      <c r="O75" s="28"/>
      <c r="P75" s="4" t="str">
        <f t="shared" si="2"/>
        <v/>
      </c>
      <c r="Q75" s="4"/>
      <c r="R75" s="4"/>
      <c r="S75" s="4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ht="12.75" customHeight="1" x14ac:dyDescent="0.25">
      <c r="A76" s="30"/>
      <c r="B76" s="39"/>
      <c r="C76" s="31">
        <v>37</v>
      </c>
      <c r="D76" s="56"/>
      <c r="E76" s="33" t="s">
        <v>68</v>
      </c>
      <c r="F76" s="28">
        <v>245</v>
      </c>
      <c r="G76" s="34"/>
      <c r="H76" s="49"/>
      <c r="I76" s="28"/>
      <c r="J76" s="49"/>
      <c r="K76" s="28"/>
      <c r="L76" s="28"/>
      <c r="M76" s="28"/>
      <c r="N76" s="28"/>
      <c r="O76" s="28"/>
      <c r="P76" s="4" t="str">
        <f>IF(N76="","",IF(N76=0,"DELETE",""))</f>
        <v/>
      </c>
      <c r="Q76" s="4"/>
      <c r="R76" s="4"/>
      <c r="S76" s="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ht="12.75" customHeight="1" x14ac:dyDescent="0.25">
      <c r="A77" s="30"/>
      <c r="B77" s="39"/>
      <c r="C77" s="31"/>
      <c r="D77" s="56"/>
      <c r="E77" s="33" t="s">
        <v>69</v>
      </c>
      <c r="F77" s="28"/>
      <c r="G77" s="34">
        <v>159957.87067351121</v>
      </c>
      <c r="H77" s="49"/>
      <c r="I77" s="28"/>
      <c r="J77" s="49"/>
      <c r="K77" s="28"/>
      <c r="L77" s="28"/>
      <c r="M77" s="28">
        <f>G77*(1+$P$8)</f>
        <v>162997.07021630791</v>
      </c>
      <c r="N77" s="28"/>
      <c r="O77" s="28"/>
      <c r="P77" s="4" t="str">
        <f>IF(N77="","",IF(N77=0,"DELETE",""))</f>
        <v/>
      </c>
      <c r="Q77" s="4"/>
      <c r="R77" s="4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.75" customHeight="1" x14ac:dyDescent="0.25">
      <c r="A78" s="30"/>
      <c r="B78" s="39"/>
      <c r="C78" s="31"/>
      <c r="D78" s="56"/>
      <c r="E78" s="33" t="s">
        <v>70</v>
      </c>
      <c r="F78" s="28"/>
      <c r="G78" s="34">
        <v>154626.29523311774</v>
      </c>
      <c r="H78" s="49"/>
      <c r="I78" s="28"/>
      <c r="J78" s="49"/>
      <c r="K78" s="28"/>
      <c r="L78" s="28"/>
      <c r="M78" s="28">
        <f>G78*(1+$P$8)</f>
        <v>157564.19484254695</v>
      </c>
      <c r="N78" s="28"/>
      <c r="O78" s="28"/>
      <c r="P78" s="4" t="str">
        <f>IF(N78="","",IF(N78=0,"DELETE",""))</f>
        <v/>
      </c>
      <c r="Q78" s="4"/>
      <c r="R78" s="4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.75" customHeight="1" x14ac:dyDescent="0.25">
      <c r="A79" s="30"/>
      <c r="B79" s="39"/>
      <c r="C79" s="31"/>
      <c r="D79" s="56"/>
      <c r="E79" s="33" t="s">
        <v>71</v>
      </c>
      <c r="F79" s="28"/>
      <c r="G79" s="34">
        <v>107865.9521640015</v>
      </c>
      <c r="H79" s="49"/>
      <c r="I79" s="28"/>
      <c r="J79" s="49"/>
      <c r="K79" s="28"/>
      <c r="L79" s="28"/>
      <c r="M79" s="28">
        <f>G79*(1+$P$8)</f>
        <v>109915.40525511753</v>
      </c>
      <c r="N79" s="28"/>
      <c r="O79" s="28"/>
      <c r="P79" s="4" t="str">
        <f>IF(N79="","",IF(N79=0,"DELETE",""))</f>
        <v/>
      </c>
      <c r="Q79" s="4"/>
      <c r="R79" s="4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.75" customHeight="1" x14ac:dyDescent="0.25">
      <c r="A80" s="30"/>
      <c r="B80" s="29"/>
      <c r="C80" s="31"/>
      <c r="D80" s="56"/>
      <c r="E80" s="33" t="s">
        <v>72</v>
      </c>
      <c r="F80" s="28"/>
      <c r="G80" s="34">
        <v>99983.282183116346</v>
      </c>
      <c r="H80" s="49"/>
      <c r="I80" s="28"/>
      <c r="J80" s="49"/>
      <c r="K80" s="28"/>
      <c r="L80" s="28"/>
      <c r="M80" s="28">
        <f>G80*(1+$P$8)</f>
        <v>101882.96454459555</v>
      </c>
      <c r="N80" s="28"/>
      <c r="O80" s="28"/>
      <c r="P80" s="4" t="str">
        <f>IF(N80="","",IF(N80=0,"DELETE",""))</f>
        <v/>
      </c>
      <c r="Q80" s="4"/>
      <c r="R80" s="4"/>
      <c r="S80" s="4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.75" customHeight="1" x14ac:dyDescent="0.25">
      <c r="A81" s="30"/>
      <c r="B81" s="39"/>
      <c r="C81" s="31">
        <v>38</v>
      </c>
      <c r="D81" s="56"/>
      <c r="E81" s="45" t="s">
        <v>91</v>
      </c>
      <c r="F81" s="28">
        <v>154</v>
      </c>
      <c r="G81" s="34"/>
      <c r="H81" s="28"/>
      <c r="I81" s="28"/>
      <c r="J81" s="28"/>
      <c r="K81" s="28"/>
      <c r="L81" s="28"/>
      <c r="M81" s="28"/>
      <c r="N81" s="28"/>
      <c r="O81" s="28"/>
      <c r="P81" s="4" t="str">
        <f t="shared" si="2"/>
        <v/>
      </c>
      <c r="Q81" s="4"/>
      <c r="R81" s="4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s="3" customFormat="1" ht="12.75" customHeight="1" x14ac:dyDescent="0.25">
      <c r="A82" s="30"/>
      <c r="B82" s="39"/>
      <c r="C82" s="31"/>
      <c r="D82" s="56"/>
      <c r="E82" s="33" t="s">
        <v>265</v>
      </c>
      <c r="F82" s="28"/>
      <c r="G82" s="34">
        <v>165974.76682799999</v>
      </c>
      <c r="H82" s="28"/>
      <c r="I82" s="28"/>
      <c r="J82" s="28"/>
      <c r="K82" s="34"/>
      <c r="L82" s="28"/>
      <c r="M82" s="28">
        <f t="shared" ref="M82:M87" si="4">G82*(1+$P$8)</f>
        <v>169128.28739773197</v>
      </c>
      <c r="N82" s="28"/>
      <c r="O82" s="28"/>
      <c r="P82" s="4"/>
      <c r="Q82" s="4"/>
      <c r="R82" s="4"/>
      <c r="S82" s="4"/>
    </row>
    <row r="83" spans="1:44" ht="12.75" customHeight="1" x14ac:dyDescent="0.25">
      <c r="A83" s="30"/>
      <c r="B83" s="39"/>
      <c r="C83" s="31"/>
      <c r="D83" s="56"/>
      <c r="E83" s="33" t="s">
        <v>46</v>
      </c>
      <c r="F83" s="28"/>
      <c r="G83" s="34">
        <v>118125.76852058114</v>
      </c>
      <c r="H83" s="28"/>
      <c r="I83" s="28"/>
      <c r="J83" s="28"/>
      <c r="K83" s="34"/>
      <c r="L83" s="28"/>
      <c r="M83" s="28">
        <f t="shared" si="4"/>
        <v>120370.15812247217</v>
      </c>
      <c r="N83" s="28"/>
      <c r="O83" s="28"/>
      <c r="P83" s="4"/>
      <c r="Q83" s="4"/>
      <c r="R83" s="4"/>
      <c r="S83" s="4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.75" customHeight="1" x14ac:dyDescent="0.25">
      <c r="A84" s="30"/>
      <c r="B84" s="39"/>
      <c r="C84" s="31"/>
      <c r="D84" s="56"/>
      <c r="E84" s="45" t="s">
        <v>47</v>
      </c>
      <c r="F84" s="28"/>
      <c r="G84" s="34">
        <v>108692</v>
      </c>
      <c r="H84" s="28"/>
      <c r="I84" s="28"/>
      <c r="J84" s="28"/>
      <c r="K84" s="28"/>
      <c r="L84" s="28"/>
      <c r="M84" s="28">
        <f t="shared" si="4"/>
        <v>110757.14799999999</v>
      </c>
      <c r="N84" s="28"/>
      <c r="O84" s="28"/>
      <c r="P84" s="4" t="str">
        <f t="shared" si="2"/>
        <v/>
      </c>
      <c r="Q84" s="4"/>
      <c r="R84" s="4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s="3" customFormat="1" ht="12.75" customHeight="1" x14ac:dyDescent="0.25">
      <c r="A85" s="30"/>
      <c r="B85" s="39"/>
      <c r="C85" s="31"/>
      <c r="D85" s="56"/>
      <c r="E85" s="45" t="s">
        <v>48</v>
      </c>
      <c r="F85" s="28"/>
      <c r="G85" s="34">
        <v>98499</v>
      </c>
      <c r="H85" s="28"/>
      <c r="I85" s="28"/>
      <c r="J85" s="28"/>
      <c r="K85" s="28"/>
      <c r="L85" s="28"/>
      <c r="M85" s="28">
        <f t="shared" si="4"/>
        <v>100370.48099999999</v>
      </c>
      <c r="N85" s="28"/>
      <c r="O85" s="28"/>
      <c r="P85" s="4" t="str">
        <f t="shared" si="2"/>
        <v/>
      </c>
      <c r="Q85" s="4"/>
      <c r="R85" s="4"/>
      <c r="S85" s="4"/>
    </row>
    <row r="86" spans="1:44" s="3" customFormat="1" ht="12.75" customHeight="1" x14ac:dyDescent="0.25">
      <c r="A86" s="30"/>
      <c r="B86" s="39"/>
      <c r="C86" s="31"/>
      <c r="D86" s="56"/>
      <c r="E86" s="45" t="s">
        <v>49</v>
      </c>
      <c r="F86" s="28"/>
      <c r="G86" s="34">
        <v>84983.005396950859</v>
      </c>
      <c r="H86" s="28"/>
      <c r="I86" s="28"/>
      <c r="J86" s="28"/>
      <c r="K86" s="28"/>
      <c r="L86" s="28"/>
      <c r="M86" s="28">
        <f t="shared" si="4"/>
        <v>86597.682499492919</v>
      </c>
      <c r="N86" s="28"/>
      <c r="O86" s="28"/>
      <c r="P86" s="4" t="str">
        <f t="shared" si="2"/>
        <v/>
      </c>
      <c r="Q86" s="4"/>
      <c r="R86" s="4"/>
      <c r="S86" s="4"/>
    </row>
    <row r="87" spans="1:44" ht="12.75" customHeight="1" x14ac:dyDescent="0.25">
      <c r="A87" s="30"/>
      <c r="B87" s="39"/>
      <c r="C87" s="31">
        <v>39</v>
      </c>
      <c r="D87" s="56"/>
      <c r="E87" s="45" t="s">
        <v>50</v>
      </c>
      <c r="F87" s="28">
        <v>6</v>
      </c>
      <c r="G87" s="34">
        <v>84980.701106118911</v>
      </c>
      <c r="H87" s="28"/>
      <c r="I87" s="28"/>
      <c r="J87" s="28"/>
      <c r="K87" s="28"/>
      <c r="L87" s="28"/>
      <c r="M87" s="28">
        <f t="shared" si="4"/>
        <v>86595.334427135167</v>
      </c>
      <c r="N87" s="28"/>
      <c r="O87" s="28"/>
      <c r="P87" s="4" t="str">
        <f t="shared" si="2"/>
        <v/>
      </c>
      <c r="Q87" s="4"/>
      <c r="R87" s="4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.75" customHeight="1" x14ac:dyDescent="0.25">
      <c r="A88" s="30"/>
      <c r="B88" s="39"/>
      <c r="C88" s="31"/>
      <c r="D88" s="56"/>
      <c r="E88" s="36" t="s">
        <v>44</v>
      </c>
      <c r="F88" s="37">
        <f>SUM(F70:F87)</f>
        <v>432</v>
      </c>
      <c r="G88" s="28"/>
      <c r="H88" s="37">
        <f>SUM(H70:H87)</f>
        <v>0</v>
      </c>
      <c r="I88" s="28"/>
      <c r="J88" s="37">
        <f>SUM(J70:J87)</f>
        <v>0</v>
      </c>
      <c r="K88" s="28"/>
      <c r="L88" s="37">
        <f>SUM(L70:L87)</f>
        <v>0</v>
      </c>
      <c r="M88" s="28"/>
      <c r="N88" s="37">
        <f>SUM(N70:N87)</f>
        <v>0</v>
      </c>
      <c r="O88" s="28"/>
      <c r="P88" s="4"/>
      <c r="Q88" s="4"/>
      <c r="R88" s="4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.75" customHeight="1" x14ac:dyDescent="0.25">
      <c r="A89" s="30"/>
      <c r="B89" s="39"/>
      <c r="C89" s="31"/>
      <c r="D89" s="56"/>
      <c r="E89" s="38"/>
      <c r="F89" s="46"/>
      <c r="G89" s="33"/>
      <c r="H89" s="40"/>
      <c r="I89" s="40"/>
      <c r="J89" s="40"/>
      <c r="K89" s="40"/>
      <c r="L89" s="40"/>
      <c r="M89" s="40"/>
      <c r="N89" s="40"/>
      <c r="O89" s="40"/>
      <c r="P89" s="4" t="str">
        <f t="shared" ref="P89:P189" si="5">IF(N89="","",IF(N89=0,"DELETE",""))</f>
        <v/>
      </c>
      <c r="Q89" s="4"/>
      <c r="R89" s="4"/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s="3" customFormat="1" ht="12.75" customHeight="1" x14ac:dyDescent="0.25">
      <c r="A90" s="30"/>
      <c r="B90" s="39"/>
      <c r="C90" s="31"/>
      <c r="D90" s="56"/>
      <c r="E90" s="38" t="s">
        <v>23</v>
      </c>
      <c r="F90" s="46"/>
      <c r="G90" s="33"/>
      <c r="H90" s="40"/>
      <c r="I90" s="40"/>
      <c r="J90" s="40"/>
      <c r="K90" s="40"/>
      <c r="L90" s="40"/>
      <c r="M90" s="40"/>
      <c r="N90" s="4"/>
      <c r="O90" s="4"/>
      <c r="P90" s="4"/>
      <c r="Q90" s="4"/>
      <c r="R90" s="4"/>
      <c r="S90" s="4"/>
    </row>
    <row r="91" spans="1:44" s="3" customFormat="1" ht="12.75" customHeight="1" x14ac:dyDescent="0.25">
      <c r="A91" s="30"/>
      <c r="B91" s="39"/>
      <c r="C91" s="31"/>
      <c r="D91" s="56"/>
      <c r="E91" s="38" t="s">
        <v>123</v>
      </c>
      <c r="F91" s="46"/>
      <c r="G91" s="33"/>
      <c r="H91" s="40"/>
      <c r="I91" s="40"/>
      <c r="J91" s="40"/>
      <c r="K91" s="40"/>
      <c r="L91" s="40"/>
      <c r="M91" s="40"/>
      <c r="N91" s="4"/>
      <c r="O91" s="4"/>
      <c r="P91" s="4"/>
      <c r="Q91" s="4"/>
      <c r="R91" s="4"/>
      <c r="S91" s="4"/>
    </row>
    <row r="92" spans="1:44" s="89" customFormat="1" ht="12.75" customHeight="1" x14ac:dyDescent="0.2">
      <c r="A92" s="83"/>
      <c r="B92" s="83"/>
      <c r="C92" s="31">
        <v>40</v>
      </c>
      <c r="D92" s="85"/>
      <c r="E92" s="85" t="s">
        <v>279</v>
      </c>
      <c r="F92" s="87">
        <v>49</v>
      </c>
      <c r="G92" s="87"/>
      <c r="H92" s="87"/>
      <c r="I92" s="87"/>
      <c r="J92" s="87"/>
      <c r="K92" s="87"/>
      <c r="L92" s="87"/>
      <c r="M92" s="87"/>
      <c r="N92" s="88"/>
      <c r="O92" s="88"/>
    </row>
    <row r="93" spans="1:44" s="89" customFormat="1" ht="12.75" customHeight="1" x14ac:dyDescent="0.2">
      <c r="A93" s="83"/>
      <c r="B93" s="83" t="s">
        <v>280</v>
      </c>
      <c r="C93" s="85"/>
      <c r="D93" s="85"/>
      <c r="E93" s="85" t="s">
        <v>281</v>
      </c>
      <c r="F93" s="87"/>
      <c r="G93" s="87" t="s">
        <v>282</v>
      </c>
      <c r="H93" s="87"/>
      <c r="I93" s="87"/>
      <c r="J93" s="87"/>
      <c r="K93" s="87"/>
      <c r="L93" s="87"/>
      <c r="M93" s="87" t="s">
        <v>282</v>
      </c>
      <c r="N93" s="88"/>
      <c r="O93" s="88"/>
    </row>
    <row r="94" spans="1:44" s="89" customFormat="1" ht="12.75" customHeight="1" x14ac:dyDescent="0.2">
      <c r="A94" s="83"/>
      <c r="B94" s="83" t="s">
        <v>147</v>
      </c>
      <c r="C94" s="84"/>
      <c r="D94" s="85"/>
      <c r="E94" s="86" t="s">
        <v>148</v>
      </c>
      <c r="F94" s="87"/>
      <c r="G94" s="87" t="s">
        <v>149</v>
      </c>
      <c r="H94" s="87"/>
      <c r="I94" s="87"/>
      <c r="J94" s="87"/>
      <c r="K94" s="87"/>
      <c r="L94" s="87"/>
      <c r="M94" s="87" t="s">
        <v>149</v>
      </c>
      <c r="N94" s="88"/>
      <c r="O94" s="88"/>
    </row>
    <row r="95" spans="1:44" s="89" customFormat="1" ht="12.75" customHeight="1" x14ac:dyDescent="0.2">
      <c r="A95" s="83"/>
      <c r="B95" s="83" t="s">
        <v>221</v>
      </c>
      <c r="C95" s="85"/>
      <c r="D95" s="85"/>
      <c r="E95" s="85" t="s">
        <v>222</v>
      </c>
      <c r="F95" s="87"/>
      <c r="G95" s="87" t="s">
        <v>154</v>
      </c>
      <c r="H95" s="87"/>
      <c r="I95" s="87"/>
      <c r="J95" s="87"/>
      <c r="K95" s="87"/>
      <c r="L95" s="87"/>
      <c r="M95" s="87" t="s">
        <v>154</v>
      </c>
      <c r="N95" s="88"/>
      <c r="O95" s="88"/>
    </row>
    <row r="96" spans="1:44" s="89" customFormat="1" ht="12.75" customHeight="1" x14ac:dyDescent="0.2">
      <c r="A96" s="83"/>
      <c r="B96" s="83" t="s">
        <v>223</v>
      </c>
      <c r="C96" s="85"/>
      <c r="D96" s="85"/>
      <c r="E96" s="85" t="s">
        <v>224</v>
      </c>
      <c r="F96" s="87"/>
      <c r="G96" s="87" t="s">
        <v>159</v>
      </c>
      <c r="H96" s="87"/>
      <c r="I96" s="87"/>
      <c r="J96" s="87"/>
      <c r="K96" s="87"/>
      <c r="L96" s="87"/>
      <c r="M96" s="87" t="s">
        <v>159</v>
      </c>
      <c r="N96" s="88"/>
      <c r="O96" s="88"/>
    </row>
    <row r="97" spans="1:19" s="89" customFormat="1" ht="12.75" customHeight="1" x14ac:dyDescent="0.2">
      <c r="A97" s="83"/>
      <c r="B97" s="83" t="s">
        <v>160</v>
      </c>
      <c r="C97" s="84"/>
      <c r="D97" s="85"/>
      <c r="E97" s="86" t="s">
        <v>161</v>
      </c>
      <c r="F97" s="87"/>
      <c r="G97" s="87" t="s">
        <v>126</v>
      </c>
      <c r="H97" s="87"/>
      <c r="I97" s="87"/>
      <c r="J97" s="87"/>
      <c r="K97" s="87"/>
      <c r="L97" s="87"/>
      <c r="M97" s="87" t="s">
        <v>126</v>
      </c>
      <c r="N97" s="88"/>
      <c r="O97" s="88"/>
    </row>
    <row r="98" spans="1:19" s="89" customFormat="1" ht="12.75" customHeight="1" x14ac:dyDescent="0.2">
      <c r="A98" s="83"/>
      <c r="B98" s="83" t="s">
        <v>178</v>
      </c>
      <c r="C98" s="84"/>
      <c r="D98" s="85"/>
      <c r="E98" s="86" t="s">
        <v>179</v>
      </c>
      <c r="F98" s="87"/>
      <c r="G98" s="87" t="s">
        <v>132</v>
      </c>
      <c r="H98" s="87"/>
      <c r="I98" s="87"/>
      <c r="J98" s="87"/>
      <c r="K98" s="87"/>
      <c r="L98" s="87"/>
      <c r="M98" s="87" t="s">
        <v>132</v>
      </c>
      <c r="N98" s="88"/>
      <c r="O98" s="88"/>
    </row>
    <row r="99" spans="1:19" s="89" customFormat="1" ht="12.75" customHeight="1" x14ac:dyDescent="0.2">
      <c r="A99" s="83"/>
      <c r="B99" s="83" t="s">
        <v>203</v>
      </c>
      <c r="C99" s="85"/>
      <c r="D99" s="85"/>
      <c r="E99" s="85" t="s">
        <v>283</v>
      </c>
      <c r="F99" s="87"/>
      <c r="G99" s="87" t="s">
        <v>135</v>
      </c>
      <c r="H99" s="87"/>
      <c r="I99" s="87"/>
      <c r="J99" s="87"/>
      <c r="K99" s="87"/>
      <c r="L99" s="87"/>
      <c r="M99" s="87" t="s">
        <v>135</v>
      </c>
      <c r="N99" s="88"/>
      <c r="O99" s="88"/>
    </row>
    <row r="100" spans="1:19" s="89" customFormat="1" ht="12.75" customHeight="1" x14ac:dyDescent="0.2">
      <c r="A100" s="83"/>
      <c r="B100" s="83" t="s">
        <v>328</v>
      </c>
      <c r="C100" s="85"/>
      <c r="D100" s="85"/>
      <c r="E100" s="85" t="s">
        <v>329</v>
      </c>
      <c r="F100" s="87"/>
      <c r="G100" s="87" t="s">
        <v>206</v>
      </c>
      <c r="H100" s="87"/>
      <c r="I100" s="87"/>
      <c r="J100" s="87"/>
      <c r="K100" s="87"/>
      <c r="L100" s="87"/>
      <c r="M100" s="87" t="s">
        <v>206</v>
      </c>
      <c r="N100" s="88"/>
      <c r="O100" s="88"/>
    </row>
    <row r="101" spans="1:19" s="3" customFormat="1" ht="12.75" customHeight="1" x14ac:dyDescent="0.25">
      <c r="A101" s="30"/>
      <c r="B101" s="39" t="s">
        <v>136</v>
      </c>
      <c r="C101" s="31">
        <v>41</v>
      </c>
      <c r="D101" s="56"/>
      <c r="E101" s="38" t="s">
        <v>137</v>
      </c>
      <c r="F101" s="46">
        <v>2</v>
      </c>
      <c r="G101" s="40" t="s">
        <v>138</v>
      </c>
      <c r="H101" s="40"/>
      <c r="I101" s="40"/>
      <c r="J101" s="40"/>
      <c r="K101" s="40"/>
      <c r="L101" s="40"/>
      <c r="M101" s="40" t="s">
        <v>138</v>
      </c>
      <c r="N101" s="4"/>
      <c r="O101" s="4"/>
      <c r="P101" s="4"/>
      <c r="Q101" s="4"/>
      <c r="R101" s="4"/>
      <c r="S101" s="4"/>
    </row>
    <row r="102" spans="1:19" s="3" customFormat="1" ht="12.75" customHeight="1" x14ac:dyDescent="0.25">
      <c r="A102" s="30"/>
      <c r="B102" s="39" t="s">
        <v>139</v>
      </c>
      <c r="C102" s="31">
        <v>42</v>
      </c>
      <c r="D102" s="56"/>
      <c r="E102" s="38" t="s">
        <v>140</v>
      </c>
      <c r="F102" s="46">
        <v>2</v>
      </c>
      <c r="G102" s="40" t="s">
        <v>141</v>
      </c>
      <c r="H102" s="40"/>
      <c r="I102" s="40"/>
      <c r="J102" s="40"/>
      <c r="K102" s="40"/>
      <c r="L102" s="40"/>
      <c r="M102" s="40" t="s">
        <v>141</v>
      </c>
      <c r="N102" s="4"/>
      <c r="O102" s="4"/>
      <c r="P102" s="4"/>
      <c r="Q102" s="4"/>
      <c r="R102" s="4"/>
      <c r="S102" s="4"/>
    </row>
    <row r="103" spans="1:19" s="3" customFormat="1" ht="12.75" customHeight="1" x14ac:dyDescent="0.25">
      <c r="A103" s="30"/>
      <c r="B103" s="39" t="s">
        <v>292</v>
      </c>
      <c r="C103" s="31">
        <v>43</v>
      </c>
      <c r="D103" s="56"/>
      <c r="E103" s="38" t="s">
        <v>291</v>
      </c>
      <c r="F103" s="46">
        <v>1</v>
      </c>
      <c r="G103" s="40" t="s">
        <v>141</v>
      </c>
      <c r="H103" s="40"/>
      <c r="I103" s="40"/>
      <c r="J103" s="40"/>
      <c r="K103" s="40"/>
      <c r="L103" s="40"/>
      <c r="M103" s="40" t="s">
        <v>141</v>
      </c>
      <c r="N103" s="4"/>
      <c r="O103" s="4"/>
      <c r="P103" s="4"/>
      <c r="Q103" s="4"/>
      <c r="R103" s="4"/>
      <c r="S103" s="4"/>
    </row>
    <row r="104" spans="1:19" s="3" customFormat="1" ht="12.75" customHeight="1" x14ac:dyDescent="0.25">
      <c r="A104" s="30"/>
      <c r="B104" s="39" t="s">
        <v>142</v>
      </c>
      <c r="C104" s="31">
        <v>44</v>
      </c>
      <c r="D104" s="56"/>
      <c r="E104" s="38" t="s">
        <v>143</v>
      </c>
      <c r="F104" s="46">
        <v>4</v>
      </c>
      <c r="G104" s="40" t="s">
        <v>144</v>
      </c>
      <c r="H104" s="40"/>
      <c r="I104" s="40"/>
      <c r="J104" s="40"/>
      <c r="K104" s="40"/>
      <c r="L104" s="40"/>
      <c r="M104" s="40" t="s">
        <v>144</v>
      </c>
      <c r="N104" s="4"/>
      <c r="O104" s="4"/>
      <c r="P104" s="4"/>
      <c r="Q104" s="4"/>
      <c r="R104" s="4"/>
      <c r="S104" s="4"/>
    </row>
    <row r="105" spans="1:19" s="3" customFormat="1" ht="12.75" customHeight="1" x14ac:dyDescent="0.25">
      <c r="A105" s="30"/>
      <c r="B105" s="39" t="s">
        <v>295</v>
      </c>
      <c r="C105" s="31">
        <v>45</v>
      </c>
      <c r="D105" s="56"/>
      <c r="E105" s="38" t="s">
        <v>293</v>
      </c>
      <c r="F105" s="46">
        <v>2</v>
      </c>
      <c r="G105" s="40" t="s">
        <v>144</v>
      </c>
      <c r="H105" s="40"/>
      <c r="I105" s="40"/>
      <c r="J105" s="40"/>
      <c r="K105" s="40"/>
      <c r="L105" s="40"/>
      <c r="M105" s="40" t="s">
        <v>144</v>
      </c>
      <c r="N105" s="4"/>
      <c r="O105" s="4"/>
      <c r="P105" s="4"/>
      <c r="Q105" s="4"/>
      <c r="R105" s="4"/>
      <c r="S105" s="4"/>
    </row>
    <row r="106" spans="1:19" s="3" customFormat="1" ht="12.75" customHeight="1" x14ac:dyDescent="0.25">
      <c r="A106" s="30"/>
      <c r="B106" s="39" t="s">
        <v>296</v>
      </c>
      <c r="C106" s="31">
        <v>46</v>
      </c>
      <c r="D106" s="56"/>
      <c r="E106" s="38" t="s">
        <v>294</v>
      </c>
      <c r="F106" s="46">
        <v>1</v>
      </c>
      <c r="G106" s="40" t="s">
        <v>144</v>
      </c>
      <c r="H106" s="40"/>
      <c r="I106" s="40"/>
      <c r="J106" s="40"/>
      <c r="K106" s="40"/>
      <c r="L106" s="40"/>
      <c r="M106" s="40" t="s">
        <v>144</v>
      </c>
      <c r="N106" s="4"/>
      <c r="O106" s="4"/>
      <c r="P106" s="4"/>
      <c r="Q106" s="4"/>
      <c r="R106" s="4"/>
      <c r="S106" s="4"/>
    </row>
    <row r="107" spans="1:19" s="3" customFormat="1" ht="12.75" customHeight="1" x14ac:dyDescent="0.25">
      <c r="A107" s="30"/>
      <c r="B107" s="39" t="s">
        <v>145</v>
      </c>
      <c r="C107" s="31">
        <v>47</v>
      </c>
      <c r="D107" s="56"/>
      <c r="E107" s="38" t="s">
        <v>146</v>
      </c>
      <c r="F107" s="46">
        <v>12</v>
      </c>
      <c r="G107" s="40" t="s">
        <v>144</v>
      </c>
      <c r="H107" s="40"/>
      <c r="I107" s="40"/>
      <c r="J107" s="40"/>
      <c r="K107" s="40"/>
      <c r="L107" s="40"/>
      <c r="M107" s="40" t="s">
        <v>144</v>
      </c>
      <c r="N107" s="4"/>
      <c r="O107" s="4"/>
      <c r="P107" s="4"/>
      <c r="Q107" s="4"/>
      <c r="R107" s="4"/>
      <c r="S107" s="4"/>
    </row>
    <row r="108" spans="1:19" s="3" customFormat="1" ht="12.75" customHeight="1" x14ac:dyDescent="0.25">
      <c r="A108" s="30"/>
      <c r="B108" s="39" t="s">
        <v>150</v>
      </c>
      <c r="C108" s="31">
        <v>48</v>
      </c>
      <c r="D108" s="56"/>
      <c r="E108" s="38" t="s">
        <v>151</v>
      </c>
      <c r="F108" s="46">
        <v>2</v>
      </c>
      <c r="G108" s="40" t="s">
        <v>149</v>
      </c>
      <c r="H108" s="40"/>
      <c r="I108" s="40"/>
      <c r="J108" s="40"/>
      <c r="K108" s="40"/>
      <c r="L108" s="40"/>
      <c r="M108" s="40" t="s">
        <v>149</v>
      </c>
      <c r="N108" s="4"/>
      <c r="O108" s="4"/>
      <c r="P108" s="4"/>
      <c r="Q108" s="4"/>
      <c r="R108" s="4"/>
      <c r="S108" s="4"/>
    </row>
    <row r="109" spans="1:19" s="3" customFormat="1" ht="12.75" customHeight="1" x14ac:dyDescent="0.25">
      <c r="A109" s="30"/>
      <c r="B109" s="39" t="s">
        <v>260</v>
      </c>
      <c r="C109" s="31">
        <v>49</v>
      </c>
      <c r="D109" s="56"/>
      <c r="E109" s="38" t="s">
        <v>261</v>
      </c>
      <c r="F109" s="46">
        <v>1</v>
      </c>
      <c r="G109" s="40" t="s">
        <v>154</v>
      </c>
      <c r="H109" s="40"/>
      <c r="I109" s="40"/>
      <c r="J109" s="40"/>
      <c r="K109" s="40"/>
      <c r="L109" s="40"/>
      <c r="M109" s="40" t="s">
        <v>154</v>
      </c>
      <c r="N109" s="4"/>
      <c r="O109" s="4"/>
      <c r="P109" s="4"/>
      <c r="Q109" s="4"/>
      <c r="R109" s="4"/>
      <c r="S109" s="4"/>
    </row>
    <row r="110" spans="1:19" s="3" customFormat="1" ht="12.75" customHeight="1" x14ac:dyDescent="0.25">
      <c r="A110" s="30"/>
      <c r="B110" s="39" t="s">
        <v>152</v>
      </c>
      <c r="C110" s="31">
        <v>50</v>
      </c>
      <c r="D110" s="56"/>
      <c r="E110" s="38" t="s">
        <v>153</v>
      </c>
      <c r="F110" s="46">
        <v>1</v>
      </c>
      <c r="G110" s="40" t="s">
        <v>154</v>
      </c>
      <c r="H110" s="40"/>
      <c r="I110" s="40"/>
      <c r="J110" s="40"/>
      <c r="K110" s="40"/>
      <c r="L110" s="40"/>
      <c r="M110" s="40" t="s">
        <v>154</v>
      </c>
      <c r="N110" s="4"/>
      <c r="O110" s="4"/>
      <c r="P110" s="4"/>
      <c r="Q110" s="4"/>
      <c r="R110" s="4"/>
      <c r="S110" s="4"/>
    </row>
    <row r="111" spans="1:19" s="3" customFormat="1" ht="12.75" customHeight="1" x14ac:dyDescent="0.25">
      <c r="A111" s="30"/>
      <c r="B111" s="39" t="s">
        <v>298</v>
      </c>
      <c r="C111" s="31">
        <v>51</v>
      </c>
      <c r="D111" s="56"/>
      <c r="E111" s="38" t="s">
        <v>297</v>
      </c>
      <c r="F111" s="46">
        <v>2</v>
      </c>
      <c r="G111" s="40" t="s">
        <v>154</v>
      </c>
      <c r="H111" s="40"/>
      <c r="I111" s="40"/>
      <c r="J111" s="40"/>
      <c r="K111" s="40"/>
      <c r="L111" s="40"/>
      <c r="M111" s="40" t="s">
        <v>154</v>
      </c>
      <c r="N111" s="4"/>
      <c r="O111" s="4"/>
      <c r="P111" s="4"/>
      <c r="Q111" s="4"/>
      <c r="R111" s="4"/>
      <c r="S111" s="4"/>
    </row>
    <row r="112" spans="1:19" s="3" customFormat="1" ht="12.75" customHeight="1" x14ac:dyDescent="0.25">
      <c r="A112" s="30"/>
      <c r="B112" s="39" t="s">
        <v>155</v>
      </c>
      <c r="C112" s="31">
        <v>52</v>
      </c>
      <c r="D112" s="56"/>
      <c r="E112" s="38" t="s">
        <v>156</v>
      </c>
      <c r="F112" s="46">
        <v>4</v>
      </c>
      <c r="G112" s="40" t="s">
        <v>154</v>
      </c>
      <c r="H112" s="40"/>
      <c r="I112" s="40"/>
      <c r="J112" s="40"/>
      <c r="K112" s="40"/>
      <c r="L112" s="40"/>
      <c r="M112" s="40" t="s">
        <v>154</v>
      </c>
      <c r="N112" s="4"/>
      <c r="O112" s="4"/>
      <c r="P112" s="4"/>
      <c r="Q112" s="4"/>
      <c r="R112" s="4"/>
      <c r="S112" s="4"/>
    </row>
    <row r="113" spans="1:19" s="81" customFormat="1" ht="12.75" customHeight="1" x14ac:dyDescent="0.2">
      <c r="A113" s="76"/>
      <c r="B113" s="76"/>
      <c r="C113" s="31">
        <v>53</v>
      </c>
      <c r="D113" s="77"/>
      <c r="E113" s="78" t="s">
        <v>284</v>
      </c>
      <c r="F113" s="79">
        <v>10</v>
      </c>
      <c r="G113" s="79"/>
      <c r="H113" s="79"/>
      <c r="I113" s="79"/>
      <c r="J113" s="79"/>
      <c r="K113" s="79"/>
      <c r="L113" s="79"/>
      <c r="M113" s="79"/>
      <c r="N113" s="79"/>
      <c r="O113" s="80"/>
      <c r="P113" s="80"/>
      <c r="R113" s="80"/>
    </row>
    <row r="114" spans="1:19" s="81" customFormat="1" ht="12.75" customHeight="1" x14ac:dyDescent="0.2">
      <c r="A114" s="76"/>
      <c r="B114" s="76" t="s">
        <v>285</v>
      </c>
      <c r="C114" s="90"/>
      <c r="D114" s="77"/>
      <c r="E114" s="78" t="s">
        <v>286</v>
      </c>
      <c r="F114" s="79"/>
      <c r="G114" s="79" t="s">
        <v>154</v>
      </c>
      <c r="H114" s="79"/>
      <c r="I114" s="79"/>
      <c r="J114" s="79"/>
      <c r="K114" s="79"/>
      <c r="L114" s="79"/>
      <c r="M114" s="80" t="str">
        <f>G114</f>
        <v>GRADE C117</v>
      </c>
      <c r="N114" s="79"/>
      <c r="O114" s="79"/>
      <c r="P114" s="79"/>
      <c r="R114" s="79"/>
    </row>
    <row r="115" spans="1:19" s="81" customFormat="1" ht="12.75" customHeight="1" x14ac:dyDescent="0.2">
      <c r="A115" s="76"/>
      <c r="B115" s="76" t="s">
        <v>287</v>
      </c>
      <c r="C115" s="90"/>
      <c r="D115" s="77"/>
      <c r="E115" s="78" t="s">
        <v>288</v>
      </c>
      <c r="F115" s="79"/>
      <c r="G115" s="79" t="s">
        <v>159</v>
      </c>
      <c r="H115" s="79"/>
      <c r="I115" s="79"/>
      <c r="J115" s="79"/>
      <c r="K115" s="79"/>
      <c r="L115" s="79"/>
      <c r="M115" s="80" t="str">
        <f>G115</f>
        <v>GRADE C116</v>
      </c>
      <c r="N115" s="79"/>
      <c r="O115" s="79"/>
      <c r="R115" s="80"/>
    </row>
    <row r="116" spans="1:19" s="89" customFormat="1" ht="12.75" customHeight="1" x14ac:dyDescent="0.2">
      <c r="A116" s="83"/>
      <c r="B116" s="83" t="s">
        <v>164</v>
      </c>
      <c r="C116" s="84"/>
      <c r="D116" s="85"/>
      <c r="E116" s="86" t="s">
        <v>165</v>
      </c>
      <c r="F116" s="87"/>
      <c r="G116" s="87" t="s">
        <v>126</v>
      </c>
      <c r="H116" s="87"/>
      <c r="I116" s="87"/>
      <c r="J116" s="87"/>
      <c r="K116" s="87"/>
      <c r="L116" s="87"/>
      <c r="M116" s="87" t="s">
        <v>126</v>
      </c>
      <c r="N116" s="88"/>
      <c r="O116" s="88"/>
    </row>
    <row r="117" spans="1:19" s="81" customFormat="1" ht="12.75" customHeight="1" x14ac:dyDescent="0.2">
      <c r="A117" s="76"/>
      <c r="B117" s="76" t="s">
        <v>289</v>
      </c>
      <c r="C117" s="90"/>
      <c r="D117" s="77"/>
      <c r="E117" s="78" t="s">
        <v>290</v>
      </c>
      <c r="F117" s="79"/>
      <c r="G117" s="79" t="s">
        <v>206</v>
      </c>
      <c r="H117" s="79"/>
      <c r="I117" s="79"/>
      <c r="J117" s="79"/>
      <c r="K117" s="79"/>
      <c r="L117" s="79"/>
      <c r="M117" s="80" t="str">
        <f>G117</f>
        <v>GRADE C108</v>
      </c>
      <c r="N117" s="79"/>
      <c r="O117" s="79"/>
      <c r="R117" s="80"/>
    </row>
    <row r="118" spans="1:19" s="81" customFormat="1" ht="12.75" customHeight="1" x14ac:dyDescent="0.2">
      <c r="A118" s="76"/>
      <c r="B118" s="76" t="s">
        <v>253</v>
      </c>
      <c r="C118" s="90"/>
      <c r="D118" s="77"/>
      <c r="E118" s="78" t="s">
        <v>254</v>
      </c>
      <c r="F118" s="79"/>
      <c r="G118" s="79" t="s">
        <v>255</v>
      </c>
      <c r="H118" s="79"/>
      <c r="I118" s="79"/>
      <c r="J118" s="79"/>
      <c r="K118" s="79"/>
      <c r="L118" s="79"/>
      <c r="M118" s="80" t="str">
        <f>G118</f>
        <v>GRADE C105</v>
      </c>
      <c r="N118" s="79"/>
      <c r="O118" s="79"/>
      <c r="R118" s="80"/>
    </row>
    <row r="119" spans="1:19" s="81" customFormat="1" ht="12.75" customHeight="1" x14ac:dyDescent="0.2">
      <c r="A119" s="76"/>
      <c r="B119" s="76" t="s">
        <v>300</v>
      </c>
      <c r="C119" s="90">
        <v>54</v>
      </c>
      <c r="D119" s="77"/>
      <c r="E119" s="78" t="s">
        <v>299</v>
      </c>
      <c r="F119" s="79">
        <v>4</v>
      </c>
      <c r="G119" s="79" t="s">
        <v>159</v>
      </c>
      <c r="H119" s="79"/>
      <c r="I119" s="79"/>
      <c r="J119" s="79"/>
      <c r="K119" s="79"/>
      <c r="L119" s="79"/>
      <c r="M119" s="80" t="s">
        <v>159</v>
      </c>
      <c r="N119" s="79"/>
      <c r="O119" s="79"/>
      <c r="R119" s="80"/>
    </row>
    <row r="120" spans="1:19" s="3" customFormat="1" ht="12.75" customHeight="1" x14ac:dyDescent="0.25">
      <c r="A120" s="30"/>
      <c r="B120" s="39" t="s">
        <v>157</v>
      </c>
      <c r="C120" s="90">
        <v>55</v>
      </c>
      <c r="D120" s="56"/>
      <c r="E120" s="38" t="s">
        <v>158</v>
      </c>
      <c r="F120" s="46">
        <v>14</v>
      </c>
      <c r="G120" s="40" t="s">
        <v>159</v>
      </c>
      <c r="H120" s="40"/>
      <c r="I120" s="40"/>
      <c r="J120" s="40"/>
      <c r="K120" s="40"/>
      <c r="L120" s="40"/>
      <c r="M120" s="40" t="s">
        <v>159</v>
      </c>
      <c r="N120" s="4"/>
      <c r="O120" s="4"/>
      <c r="P120" s="4"/>
      <c r="Q120" s="4"/>
      <c r="R120" s="4"/>
      <c r="S120" s="4"/>
    </row>
    <row r="121" spans="1:19" s="81" customFormat="1" ht="12.75" customHeight="1" x14ac:dyDescent="0.2">
      <c r="A121" s="76"/>
      <c r="B121" s="76"/>
      <c r="C121" s="90">
        <v>56</v>
      </c>
      <c r="D121" s="77"/>
      <c r="E121" s="78" t="s">
        <v>268</v>
      </c>
      <c r="F121" s="79">
        <v>220</v>
      </c>
      <c r="G121" s="79"/>
      <c r="H121" s="79"/>
      <c r="I121" s="79"/>
      <c r="J121" s="79"/>
      <c r="K121" s="79"/>
      <c r="L121" s="79"/>
      <c r="M121" s="79"/>
      <c r="N121" s="79"/>
      <c r="O121" s="80"/>
      <c r="P121" s="79"/>
      <c r="Q121" s="80"/>
      <c r="R121" s="79"/>
      <c r="S121" s="80"/>
    </row>
    <row r="122" spans="1:19" s="81" customFormat="1" ht="12.75" customHeight="1" x14ac:dyDescent="0.2">
      <c r="A122" s="76"/>
      <c r="B122" s="76" t="s">
        <v>269</v>
      </c>
      <c r="C122" s="82"/>
      <c r="D122" s="77"/>
      <c r="E122" s="78" t="s">
        <v>270</v>
      </c>
      <c r="F122" s="79"/>
      <c r="G122" s="79" t="s">
        <v>126</v>
      </c>
      <c r="H122" s="79"/>
      <c r="I122" s="79"/>
      <c r="J122" s="79"/>
      <c r="K122" s="79"/>
      <c r="L122" s="79"/>
      <c r="M122" s="80" t="str">
        <f>G122</f>
        <v>GRADE C115</v>
      </c>
      <c r="N122" s="79"/>
      <c r="O122" s="79"/>
      <c r="P122" s="80"/>
      <c r="R122" s="80"/>
    </row>
    <row r="123" spans="1:19" s="81" customFormat="1" ht="12.75" customHeight="1" x14ac:dyDescent="0.2">
      <c r="A123" s="76"/>
      <c r="B123" s="76" t="s">
        <v>124</v>
      </c>
      <c r="C123" s="82"/>
      <c r="D123" s="77"/>
      <c r="E123" s="78" t="s">
        <v>125</v>
      </c>
      <c r="F123" s="79"/>
      <c r="G123" s="79" t="s">
        <v>126</v>
      </c>
      <c r="H123" s="79"/>
      <c r="I123" s="79"/>
      <c r="J123" s="79"/>
      <c r="K123" s="79"/>
      <c r="L123" s="79"/>
      <c r="M123" s="80" t="str">
        <f>G123</f>
        <v>GRADE C115</v>
      </c>
      <c r="N123" s="79"/>
      <c r="O123" s="79"/>
      <c r="P123" s="80"/>
      <c r="R123" s="80"/>
    </row>
    <row r="124" spans="1:19" s="81" customFormat="1" ht="12.75" customHeight="1" x14ac:dyDescent="0.2">
      <c r="A124" s="76"/>
      <c r="B124" s="76" t="s">
        <v>171</v>
      </c>
      <c r="C124" s="82"/>
      <c r="D124" s="77"/>
      <c r="E124" s="78" t="s">
        <v>172</v>
      </c>
      <c r="F124" s="79"/>
      <c r="G124" s="79" t="s">
        <v>129</v>
      </c>
      <c r="H124" s="79"/>
      <c r="I124" s="79"/>
      <c r="J124" s="79"/>
      <c r="K124" s="79"/>
      <c r="L124" s="79"/>
      <c r="M124" s="80" t="str">
        <f>G124</f>
        <v>GRADE C113</v>
      </c>
      <c r="N124" s="79"/>
      <c r="O124" s="79"/>
      <c r="P124" s="80"/>
      <c r="R124" s="80"/>
    </row>
    <row r="125" spans="1:19" s="89" customFormat="1" ht="12.75" customHeight="1" x14ac:dyDescent="0.2">
      <c r="A125" s="83"/>
      <c r="B125" s="83" t="s">
        <v>130</v>
      </c>
      <c r="C125" s="84"/>
      <c r="D125" s="85"/>
      <c r="E125" s="86" t="s">
        <v>131</v>
      </c>
      <c r="F125" s="87"/>
      <c r="G125" s="87" t="s">
        <v>132</v>
      </c>
      <c r="H125" s="87"/>
      <c r="I125" s="87"/>
      <c r="J125" s="87"/>
      <c r="K125" s="87"/>
      <c r="L125" s="87"/>
      <c r="M125" s="87" t="s">
        <v>132</v>
      </c>
      <c r="N125" s="88"/>
      <c r="O125" s="88"/>
    </row>
    <row r="126" spans="1:19" s="81" customFormat="1" ht="12.75" customHeight="1" x14ac:dyDescent="0.2">
      <c r="A126" s="76"/>
      <c r="B126" s="76" t="s">
        <v>271</v>
      </c>
      <c r="C126" s="82"/>
      <c r="D126" s="77"/>
      <c r="E126" s="78" t="s">
        <v>272</v>
      </c>
      <c r="F126" s="79"/>
      <c r="G126" s="79" t="s">
        <v>132</v>
      </c>
      <c r="H126" s="79"/>
      <c r="I126" s="79"/>
      <c r="J126" s="79"/>
      <c r="K126" s="79"/>
      <c r="L126" s="79"/>
      <c r="M126" s="80" t="str">
        <f>G126</f>
        <v>GRADE C112</v>
      </c>
      <c r="N126" s="79"/>
      <c r="O126" s="79"/>
      <c r="P126" s="80"/>
      <c r="R126" s="80"/>
    </row>
    <row r="127" spans="1:19" s="89" customFormat="1" ht="12.75" customHeight="1" x14ac:dyDescent="0.2">
      <c r="A127" s="83"/>
      <c r="B127" s="83" t="s">
        <v>201</v>
      </c>
      <c r="C127" s="84"/>
      <c r="D127" s="85"/>
      <c r="E127" s="86" t="s">
        <v>202</v>
      </c>
      <c r="F127" s="87"/>
      <c r="G127" s="87" t="s">
        <v>196</v>
      </c>
      <c r="H127" s="87"/>
      <c r="I127" s="87"/>
      <c r="J127" s="87"/>
      <c r="K127" s="87"/>
      <c r="L127" s="87"/>
      <c r="M127" s="87" t="s">
        <v>196</v>
      </c>
      <c r="N127" s="88"/>
      <c r="O127" s="88"/>
    </row>
    <row r="128" spans="1:19" s="81" customFormat="1" ht="12.75" customHeight="1" x14ac:dyDescent="0.2">
      <c r="A128" s="76"/>
      <c r="B128" s="76" t="s">
        <v>273</v>
      </c>
      <c r="C128" s="82"/>
      <c r="D128" s="77"/>
      <c r="E128" s="78" t="s">
        <v>274</v>
      </c>
      <c r="F128" s="79"/>
      <c r="G128" s="79" t="s">
        <v>196</v>
      </c>
      <c r="H128" s="79"/>
      <c r="I128" s="79"/>
      <c r="J128" s="79"/>
      <c r="K128" s="79"/>
      <c r="L128" s="79"/>
      <c r="M128" s="80" t="str">
        <f>G128</f>
        <v>GRADE C109</v>
      </c>
      <c r="N128" s="79"/>
      <c r="O128" s="79"/>
      <c r="P128" s="80"/>
      <c r="R128" s="80"/>
    </row>
    <row r="129" spans="1:19" s="89" customFormat="1" ht="12.75" customHeight="1" x14ac:dyDescent="0.2">
      <c r="A129" s="83"/>
      <c r="B129" s="83" t="s">
        <v>209</v>
      </c>
      <c r="C129" s="84"/>
      <c r="D129" s="85"/>
      <c r="E129" s="86" t="s">
        <v>210</v>
      </c>
      <c r="F129" s="87"/>
      <c r="G129" s="87" t="s">
        <v>211</v>
      </c>
      <c r="H129" s="87"/>
      <c r="I129" s="87"/>
      <c r="J129" s="87"/>
      <c r="K129" s="87"/>
      <c r="L129" s="87"/>
      <c r="M129" s="87" t="s">
        <v>211</v>
      </c>
      <c r="N129" s="88"/>
      <c r="O129" s="88"/>
    </row>
    <row r="130" spans="1:19" s="3" customFormat="1" ht="12.75" customHeight="1" x14ac:dyDescent="0.25">
      <c r="A130" s="30"/>
      <c r="B130" s="39" t="s">
        <v>162</v>
      </c>
      <c r="C130" s="31">
        <v>57</v>
      </c>
      <c r="D130" s="56"/>
      <c r="E130" s="38" t="s">
        <v>163</v>
      </c>
      <c r="F130" s="46">
        <v>1</v>
      </c>
      <c r="G130" s="40" t="s">
        <v>126</v>
      </c>
      <c r="H130" s="40"/>
      <c r="I130" s="40"/>
      <c r="J130" s="40"/>
      <c r="K130" s="40"/>
      <c r="L130" s="40"/>
      <c r="M130" s="40" t="s">
        <v>126</v>
      </c>
      <c r="N130" s="4"/>
      <c r="O130" s="4"/>
      <c r="P130" s="4"/>
      <c r="Q130" s="4"/>
      <c r="R130" s="4"/>
      <c r="S130" s="4"/>
    </row>
    <row r="131" spans="1:19" s="3" customFormat="1" ht="12.75" customHeight="1" x14ac:dyDescent="0.25">
      <c r="A131" s="30"/>
      <c r="B131" s="39" t="s">
        <v>302</v>
      </c>
      <c r="C131" s="31">
        <v>58</v>
      </c>
      <c r="D131" s="56"/>
      <c r="E131" s="38" t="s">
        <v>301</v>
      </c>
      <c r="F131" s="46">
        <v>2</v>
      </c>
      <c r="G131" s="40" t="s">
        <v>126</v>
      </c>
      <c r="H131" s="40"/>
      <c r="I131" s="40"/>
      <c r="J131" s="40"/>
      <c r="K131" s="40"/>
      <c r="L131" s="40"/>
      <c r="M131" s="40" t="s">
        <v>126</v>
      </c>
      <c r="N131" s="4"/>
      <c r="O131" s="4"/>
      <c r="P131" s="4"/>
      <c r="Q131" s="4"/>
      <c r="R131" s="4"/>
      <c r="S131" s="4"/>
    </row>
    <row r="132" spans="1:19" s="3" customFormat="1" ht="12.75" customHeight="1" x14ac:dyDescent="0.25">
      <c r="A132" s="30"/>
      <c r="B132" s="39" t="s">
        <v>127</v>
      </c>
      <c r="C132" s="31">
        <v>59</v>
      </c>
      <c r="D132" s="56"/>
      <c r="E132" s="38" t="s">
        <v>128</v>
      </c>
      <c r="F132" s="46">
        <v>5</v>
      </c>
      <c r="G132" s="40" t="s">
        <v>126</v>
      </c>
      <c r="H132" s="40"/>
      <c r="I132" s="40"/>
      <c r="J132" s="40"/>
      <c r="K132" s="40"/>
      <c r="L132" s="40"/>
      <c r="M132" s="40" t="s">
        <v>126</v>
      </c>
      <c r="N132" s="4"/>
      <c r="O132" s="4"/>
      <c r="P132" s="4"/>
      <c r="Q132" s="4"/>
      <c r="R132" s="4"/>
      <c r="S132" s="4"/>
    </row>
    <row r="133" spans="1:19" s="3" customFormat="1" ht="12.75" customHeight="1" x14ac:dyDescent="0.25">
      <c r="A133" s="30"/>
      <c r="B133" s="39" t="s">
        <v>225</v>
      </c>
      <c r="C133" s="31">
        <v>60</v>
      </c>
      <c r="D133" s="56"/>
      <c r="E133" s="38" t="s">
        <v>226</v>
      </c>
      <c r="F133" s="46">
        <v>4</v>
      </c>
      <c r="G133" s="40" t="s">
        <v>126</v>
      </c>
      <c r="H133" s="40"/>
      <c r="I133" s="40"/>
      <c r="J133" s="40"/>
      <c r="K133" s="40"/>
      <c r="L133" s="40"/>
      <c r="M133" s="40" t="s">
        <v>126</v>
      </c>
      <c r="N133" s="4"/>
      <c r="O133" s="4"/>
      <c r="P133" s="4"/>
      <c r="Q133" s="4"/>
      <c r="R133" s="4"/>
      <c r="S133" s="4"/>
    </row>
    <row r="134" spans="1:19" s="3" customFormat="1" ht="12.75" customHeight="1" x14ac:dyDescent="0.25">
      <c r="A134" s="30"/>
      <c r="B134" s="39" t="s">
        <v>227</v>
      </c>
      <c r="C134" s="31">
        <v>61</v>
      </c>
      <c r="D134" s="56"/>
      <c r="E134" s="38" t="s">
        <v>228</v>
      </c>
      <c r="F134" s="46">
        <v>2</v>
      </c>
      <c r="G134" s="40" t="s">
        <v>126</v>
      </c>
      <c r="H134" s="40"/>
      <c r="I134" s="40"/>
      <c r="J134" s="40"/>
      <c r="K134" s="40"/>
      <c r="L134" s="40"/>
      <c r="M134" s="40" t="s">
        <v>126</v>
      </c>
      <c r="N134" s="4"/>
      <c r="O134" s="4"/>
      <c r="P134" s="4"/>
      <c r="Q134" s="4"/>
      <c r="R134" s="4"/>
      <c r="S134" s="4"/>
    </row>
    <row r="135" spans="1:19" s="3" customFormat="1" ht="12.75" customHeight="1" x14ac:dyDescent="0.25">
      <c r="A135" s="30"/>
      <c r="B135" s="39" t="s">
        <v>229</v>
      </c>
      <c r="C135" s="31">
        <v>62</v>
      </c>
      <c r="D135" s="56"/>
      <c r="E135" s="38" t="s">
        <v>230</v>
      </c>
      <c r="F135" s="46">
        <v>3</v>
      </c>
      <c r="G135" s="40" t="s">
        <v>126</v>
      </c>
      <c r="H135" s="40"/>
      <c r="I135" s="40"/>
      <c r="J135" s="40"/>
      <c r="K135" s="40"/>
      <c r="L135" s="40"/>
      <c r="M135" s="40" t="s">
        <v>126</v>
      </c>
      <c r="N135" s="4"/>
      <c r="O135" s="4"/>
      <c r="P135" s="4"/>
      <c r="Q135" s="4"/>
      <c r="R135" s="4"/>
      <c r="S135" s="4"/>
    </row>
    <row r="136" spans="1:19" s="3" customFormat="1" ht="12.75" customHeight="1" x14ac:dyDescent="0.25">
      <c r="A136" s="30"/>
      <c r="B136" s="91" t="s">
        <v>231</v>
      </c>
      <c r="C136" s="31">
        <v>63</v>
      </c>
      <c r="D136" s="56"/>
      <c r="E136" s="38" t="s">
        <v>303</v>
      </c>
      <c r="F136" s="46">
        <v>5</v>
      </c>
      <c r="G136" s="40" t="s">
        <v>168</v>
      </c>
      <c r="H136" s="40"/>
      <c r="I136" s="40"/>
      <c r="J136" s="40"/>
      <c r="K136" s="40"/>
      <c r="L136" s="40"/>
      <c r="M136" s="40" t="s">
        <v>168</v>
      </c>
      <c r="N136" s="4"/>
      <c r="O136" s="4"/>
      <c r="P136" s="4"/>
      <c r="Q136" s="4"/>
      <c r="R136" s="4"/>
      <c r="S136" s="4"/>
    </row>
    <row r="137" spans="1:19" s="3" customFormat="1" ht="12.75" customHeight="1" x14ac:dyDescent="0.25">
      <c r="A137" s="30"/>
      <c r="B137" s="39" t="s">
        <v>166</v>
      </c>
      <c r="C137" s="31">
        <v>64</v>
      </c>
      <c r="D137" s="56"/>
      <c r="E137" s="38" t="s">
        <v>167</v>
      </c>
      <c r="F137" s="46">
        <v>3</v>
      </c>
      <c r="G137" s="40" t="s">
        <v>168</v>
      </c>
      <c r="H137" s="40"/>
      <c r="I137" s="40"/>
      <c r="J137" s="40"/>
      <c r="K137" s="40"/>
      <c r="L137" s="40"/>
      <c r="M137" s="40" t="s">
        <v>168</v>
      </c>
      <c r="N137" s="4"/>
      <c r="O137" s="4"/>
      <c r="P137" s="4"/>
      <c r="Q137" s="4"/>
      <c r="R137" s="4"/>
      <c r="S137" s="4"/>
    </row>
    <row r="138" spans="1:19" s="3" customFormat="1" ht="12.75" customHeight="1" x14ac:dyDescent="0.25">
      <c r="A138" s="30"/>
      <c r="B138" s="39" t="s">
        <v>233</v>
      </c>
      <c r="C138" s="31">
        <v>65</v>
      </c>
      <c r="D138" s="56"/>
      <c r="E138" s="38" t="s">
        <v>234</v>
      </c>
      <c r="F138" s="46">
        <v>6</v>
      </c>
      <c r="G138" s="40" t="s">
        <v>168</v>
      </c>
      <c r="H138" s="40"/>
      <c r="I138" s="40"/>
      <c r="J138" s="40"/>
      <c r="K138" s="40"/>
      <c r="L138" s="40"/>
      <c r="M138" s="40" t="s">
        <v>168</v>
      </c>
      <c r="N138" s="4"/>
      <c r="O138" s="4"/>
      <c r="P138" s="4"/>
      <c r="Q138" s="4"/>
      <c r="R138" s="4"/>
      <c r="S138" s="4"/>
    </row>
    <row r="139" spans="1:19" s="3" customFormat="1" ht="12.75" customHeight="1" x14ac:dyDescent="0.25">
      <c r="A139" s="30"/>
      <c r="B139" s="39" t="s">
        <v>169</v>
      </c>
      <c r="C139" s="31">
        <v>66</v>
      </c>
      <c r="D139" s="56"/>
      <c r="E139" s="38" t="s">
        <v>170</v>
      </c>
      <c r="F139" s="46">
        <v>3</v>
      </c>
      <c r="G139" s="40" t="s">
        <v>168</v>
      </c>
      <c r="H139" s="40"/>
      <c r="I139" s="40"/>
      <c r="J139" s="40"/>
      <c r="K139" s="40"/>
      <c r="L139" s="40"/>
      <c r="M139" s="40" t="s">
        <v>168</v>
      </c>
      <c r="N139" s="4"/>
      <c r="O139" s="4"/>
      <c r="P139" s="4"/>
      <c r="Q139" s="4"/>
      <c r="R139" s="4"/>
      <c r="S139" s="4"/>
    </row>
    <row r="140" spans="1:19" s="3" customFormat="1" ht="12.75" customHeight="1" x14ac:dyDescent="0.25">
      <c r="A140" s="30"/>
      <c r="B140" s="39" t="s">
        <v>173</v>
      </c>
      <c r="C140" s="31">
        <v>67</v>
      </c>
      <c r="D140" s="56"/>
      <c r="E140" s="38" t="s">
        <v>174</v>
      </c>
      <c r="F140" s="46">
        <v>4</v>
      </c>
      <c r="G140" s="40" t="s">
        <v>129</v>
      </c>
      <c r="H140" s="40"/>
      <c r="I140" s="40"/>
      <c r="J140" s="40"/>
      <c r="K140" s="40"/>
      <c r="L140" s="40"/>
      <c r="M140" s="40" t="s">
        <v>129</v>
      </c>
      <c r="N140" s="4"/>
      <c r="O140" s="4"/>
      <c r="P140" s="4"/>
      <c r="Q140" s="4"/>
      <c r="R140" s="4"/>
      <c r="S140" s="4"/>
    </row>
    <row r="141" spans="1:19" s="3" customFormat="1" ht="12.75" customHeight="1" x14ac:dyDescent="0.25">
      <c r="A141" s="30"/>
      <c r="B141" s="39" t="s">
        <v>175</v>
      </c>
      <c r="C141" s="31">
        <v>68</v>
      </c>
      <c r="D141" s="56"/>
      <c r="E141" s="38" t="s">
        <v>176</v>
      </c>
      <c r="F141" s="46">
        <v>2</v>
      </c>
      <c r="G141" s="40" t="s">
        <v>132</v>
      </c>
      <c r="H141" s="40"/>
      <c r="I141" s="40"/>
      <c r="J141" s="40"/>
      <c r="K141" s="40"/>
      <c r="L141" s="40"/>
      <c r="M141" s="40" t="s">
        <v>132</v>
      </c>
      <c r="N141" s="4"/>
      <c r="O141" s="4"/>
      <c r="P141" s="4"/>
      <c r="Q141" s="4"/>
      <c r="R141" s="4"/>
      <c r="S141" s="4"/>
    </row>
    <row r="142" spans="1:19" s="3" customFormat="1" ht="12.75" customHeight="1" x14ac:dyDescent="0.25">
      <c r="A142" s="30"/>
      <c r="B142" s="39" t="s">
        <v>177</v>
      </c>
      <c r="C142" s="31">
        <v>69</v>
      </c>
      <c r="D142" s="56"/>
      <c r="E142" s="38" t="s">
        <v>304</v>
      </c>
      <c r="F142" s="46">
        <v>13</v>
      </c>
      <c r="G142" s="40" t="s">
        <v>132</v>
      </c>
      <c r="H142" s="40"/>
      <c r="I142" s="40"/>
      <c r="J142" s="40"/>
      <c r="K142" s="40"/>
      <c r="L142" s="40"/>
      <c r="M142" s="40" t="s">
        <v>132</v>
      </c>
      <c r="N142" s="4"/>
      <c r="O142" s="4"/>
      <c r="P142" s="4"/>
      <c r="Q142" s="4"/>
      <c r="R142" s="4"/>
      <c r="S142" s="4"/>
    </row>
    <row r="143" spans="1:19" s="3" customFormat="1" ht="12.75" customHeight="1" x14ac:dyDescent="0.25">
      <c r="A143" s="30"/>
      <c r="B143" s="39" t="s">
        <v>180</v>
      </c>
      <c r="C143" s="31">
        <v>70</v>
      </c>
      <c r="D143" s="56"/>
      <c r="E143" s="38" t="s">
        <v>181</v>
      </c>
      <c r="F143" s="46">
        <v>8</v>
      </c>
      <c r="G143" s="40" t="s">
        <v>132</v>
      </c>
      <c r="H143" s="40"/>
      <c r="I143" s="40"/>
      <c r="J143" s="40"/>
      <c r="K143" s="40"/>
      <c r="L143" s="40"/>
      <c r="M143" s="40" t="s">
        <v>132</v>
      </c>
      <c r="N143" s="4"/>
      <c r="O143" s="4"/>
      <c r="P143" s="4"/>
      <c r="Q143" s="4"/>
      <c r="R143" s="4"/>
      <c r="S143" s="4"/>
    </row>
    <row r="144" spans="1:19" s="3" customFormat="1" ht="12.75" customHeight="1" x14ac:dyDescent="0.25">
      <c r="A144" s="30"/>
      <c r="B144" s="39" t="s">
        <v>182</v>
      </c>
      <c r="C144" s="31">
        <v>71</v>
      </c>
      <c r="D144" s="56"/>
      <c r="E144" s="38" t="s">
        <v>183</v>
      </c>
      <c r="F144" s="46">
        <v>2</v>
      </c>
      <c r="G144" s="40" t="s">
        <v>132</v>
      </c>
      <c r="H144" s="40"/>
      <c r="I144" s="40"/>
      <c r="J144" s="40"/>
      <c r="K144" s="40"/>
      <c r="L144" s="40"/>
      <c r="M144" s="40" t="s">
        <v>132</v>
      </c>
      <c r="N144" s="4"/>
      <c r="O144" s="4"/>
      <c r="P144" s="4"/>
      <c r="Q144" s="4"/>
      <c r="R144" s="4"/>
      <c r="S144" s="4"/>
    </row>
    <row r="145" spans="1:19" s="3" customFormat="1" ht="12.75" customHeight="1" x14ac:dyDescent="0.25">
      <c r="A145" s="30"/>
      <c r="B145" s="39" t="s">
        <v>235</v>
      </c>
      <c r="C145" s="31">
        <v>72</v>
      </c>
      <c r="D145" s="56"/>
      <c r="E145" s="38" t="s">
        <v>236</v>
      </c>
      <c r="F145" s="40">
        <v>1</v>
      </c>
      <c r="G145" s="40" t="s">
        <v>132</v>
      </c>
      <c r="H145" s="40"/>
      <c r="I145" s="40"/>
      <c r="J145" s="40"/>
      <c r="K145" s="40"/>
      <c r="L145" s="40"/>
      <c r="M145" s="40" t="s">
        <v>132</v>
      </c>
      <c r="N145" s="4"/>
      <c r="O145" s="4"/>
      <c r="P145" s="4"/>
      <c r="Q145" s="4"/>
      <c r="R145" s="4"/>
      <c r="S145" s="4"/>
    </row>
    <row r="146" spans="1:19" s="3" customFormat="1" ht="12.75" customHeight="1" x14ac:dyDescent="0.25">
      <c r="A146" s="30"/>
      <c r="B146" s="39" t="s">
        <v>237</v>
      </c>
      <c r="C146" s="31">
        <v>73</v>
      </c>
      <c r="D146" s="56"/>
      <c r="E146" s="38" t="s">
        <v>238</v>
      </c>
      <c r="F146" s="46">
        <v>1</v>
      </c>
      <c r="G146" s="40" t="s">
        <v>239</v>
      </c>
      <c r="H146" s="40"/>
      <c r="I146" s="40"/>
      <c r="J146" s="40"/>
      <c r="K146" s="40"/>
      <c r="L146" s="40"/>
      <c r="M146" s="40" t="s">
        <v>239</v>
      </c>
      <c r="N146" s="4"/>
      <c r="O146" s="4"/>
      <c r="P146" s="4"/>
      <c r="Q146" s="4"/>
      <c r="R146" s="4"/>
      <c r="S146" s="4"/>
    </row>
    <row r="147" spans="1:19" s="3" customFormat="1" ht="12.75" customHeight="1" x14ac:dyDescent="0.25">
      <c r="A147" s="30"/>
      <c r="B147" s="39" t="s">
        <v>240</v>
      </c>
      <c r="C147" s="31">
        <v>74</v>
      </c>
      <c r="D147" s="56"/>
      <c r="E147" s="38" t="s">
        <v>241</v>
      </c>
      <c r="F147" s="46">
        <v>1</v>
      </c>
      <c r="G147" s="40" t="s">
        <v>239</v>
      </c>
      <c r="H147" s="40"/>
      <c r="I147" s="40"/>
      <c r="J147" s="40"/>
      <c r="K147" s="40"/>
      <c r="L147" s="40"/>
      <c r="M147" s="40" t="s">
        <v>239</v>
      </c>
      <c r="N147" s="4"/>
      <c r="O147" s="4"/>
      <c r="P147" s="4"/>
      <c r="Q147" s="4"/>
      <c r="R147" s="4"/>
      <c r="S147" s="4"/>
    </row>
    <row r="148" spans="1:19" s="3" customFormat="1" ht="12.75" customHeight="1" x14ac:dyDescent="0.25">
      <c r="A148" s="30"/>
      <c r="B148" s="39" t="s">
        <v>242</v>
      </c>
      <c r="C148" s="31">
        <v>75</v>
      </c>
      <c r="D148" s="56"/>
      <c r="E148" s="38" t="s">
        <v>243</v>
      </c>
      <c r="F148" s="46">
        <v>1</v>
      </c>
      <c r="G148" s="40" t="s">
        <v>135</v>
      </c>
      <c r="H148" s="40"/>
      <c r="I148" s="40"/>
      <c r="J148" s="40"/>
      <c r="K148" s="40"/>
      <c r="L148" s="40"/>
      <c r="M148" s="40" t="s">
        <v>135</v>
      </c>
      <c r="N148" s="4"/>
      <c r="O148" s="4"/>
      <c r="P148" s="4"/>
      <c r="Q148" s="4"/>
      <c r="R148" s="4"/>
      <c r="S148" s="4"/>
    </row>
    <row r="149" spans="1:19" s="3" customFormat="1" ht="12.75" customHeight="1" x14ac:dyDescent="0.25">
      <c r="A149" s="30"/>
      <c r="B149" s="39" t="s">
        <v>184</v>
      </c>
      <c r="C149" s="31">
        <v>76</v>
      </c>
      <c r="D149" s="56"/>
      <c r="E149" s="38" t="s">
        <v>185</v>
      </c>
      <c r="F149" s="46">
        <v>1</v>
      </c>
      <c r="G149" s="40" t="s">
        <v>135</v>
      </c>
      <c r="H149" s="40"/>
      <c r="I149" s="40"/>
      <c r="J149" s="40"/>
      <c r="K149" s="40"/>
      <c r="L149" s="40"/>
      <c r="M149" s="40" t="s">
        <v>135</v>
      </c>
      <c r="N149" s="4"/>
      <c r="O149" s="4"/>
      <c r="P149" s="4"/>
      <c r="Q149" s="4"/>
      <c r="R149" s="4"/>
      <c r="S149" s="4"/>
    </row>
    <row r="150" spans="1:19" s="3" customFormat="1" ht="12.75" customHeight="1" x14ac:dyDescent="0.25">
      <c r="A150" s="30"/>
      <c r="B150" s="39" t="s">
        <v>186</v>
      </c>
      <c r="C150" s="31">
        <v>77</v>
      </c>
      <c r="D150" s="56"/>
      <c r="E150" s="38" t="s">
        <v>187</v>
      </c>
      <c r="F150" s="46">
        <v>6</v>
      </c>
      <c r="G150" s="40" t="s">
        <v>135</v>
      </c>
      <c r="H150" s="40"/>
      <c r="I150" s="40"/>
      <c r="J150" s="40"/>
      <c r="K150" s="40"/>
      <c r="L150" s="40"/>
      <c r="M150" s="40" t="s">
        <v>135</v>
      </c>
      <c r="N150" s="4"/>
      <c r="O150" s="4"/>
      <c r="P150" s="4"/>
      <c r="Q150" s="4"/>
      <c r="R150" s="4"/>
      <c r="S150" s="4"/>
    </row>
    <row r="151" spans="1:19" s="3" customFormat="1" ht="12.75" customHeight="1" x14ac:dyDescent="0.25">
      <c r="A151" s="30"/>
      <c r="B151" s="39" t="s">
        <v>188</v>
      </c>
      <c r="C151" s="31">
        <v>78</v>
      </c>
      <c r="D151" s="56"/>
      <c r="E151" s="38" t="s">
        <v>189</v>
      </c>
      <c r="F151" s="46">
        <v>2</v>
      </c>
      <c r="G151" s="40" t="s">
        <v>135</v>
      </c>
      <c r="H151" s="40"/>
      <c r="I151" s="40"/>
      <c r="J151" s="40"/>
      <c r="K151" s="40"/>
      <c r="L151" s="40"/>
      <c r="M151" s="40" t="s">
        <v>135</v>
      </c>
      <c r="N151" s="4"/>
      <c r="O151" s="4"/>
      <c r="P151" s="4"/>
      <c r="Q151" s="4"/>
      <c r="R151" s="4"/>
      <c r="S151" s="4"/>
    </row>
    <row r="152" spans="1:19" s="3" customFormat="1" ht="12.75" customHeight="1" x14ac:dyDescent="0.25">
      <c r="A152" s="30"/>
      <c r="B152" s="39" t="s">
        <v>190</v>
      </c>
      <c r="C152" s="31">
        <v>79</v>
      </c>
      <c r="D152" s="56"/>
      <c r="E152" s="38" t="s">
        <v>191</v>
      </c>
      <c r="F152" s="46">
        <v>2</v>
      </c>
      <c r="G152" s="40" t="s">
        <v>135</v>
      </c>
      <c r="H152" s="40"/>
      <c r="I152" s="40"/>
      <c r="J152" s="40"/>
      <c r="K152" s="40"/>
      <c r="L152" s="40"/>
      <c r="M152" s="40" t="s">
        <v>135</v>
      </c>
      <c r="N152" s="4"/>
      <c r="O152" s="4"/>
      <c r="P152" s="4"/>
      <c r="Q152" s="4"/>
      <c r="R152" s="4"/>
      <c r="S152" s="4"/>
    </row>
    <row r="153" spans="1:19" s="3" customFormat="1" ht="12.75" customHeight="1" x14ac:dyDescent="0.25">
      <c r="A153" s="30"/>
      <c r="B153" s="39" t="s">
        <v>192</v>
      </c>
      <c r="C153" s="31">
        <v>80</v>
      </c>
      <c r="D153" s="56"/>
      <c r="E153" s="38" t="s">
        <v>193</v>
      </c>
      <c r="F153" s="46">
        <v>16</v>
      </c>
      <c r="G153" s="40" t="s">
        <v>135</v>
      </c>
      <c r="H153" s="40"/>
      <c r="I153" s="40"/>
      <c r="J153" s="40"/>
      <c r="K153" s="40"/>
      <c r="L153" s="40"/>
      <c r="M153" s="40" t="s">
        <v>135</v>
      </c>
      <c r="N153" s="4"/>
      <c r="O153" s="4"/>
      <c r="P153" s="4"/>
      <c r="Q153" s="4"/>
      <c r="R153" s="4"/>
      <c r="S153" s="4"/>
    </row>
    <row r="154" spans="1:19" s="3" customFormat="1" ht="12.75" customHeight="1" x14ac:dyDescent="0.25">
      <c r="A154" s="30"/>
      <c r="B154" s="39" t="s">
        <v>133</v>
      </c>
      <c r="C154" s="31">
        <v>81</v>
      </c>
      <c r="D154" s="56"/>
      <c r="E154" s="38" t="s">
        <v>134</v>
      </c>
      <c r="F154" s="46">
        <v>3</v>
      </c>
      <c r="G154" s="40" t="s">
        <v>135</v>
      </c>
      <c r="H154" s="40"/>
      <c r="I154" s="40"/>
      <c r="J154" s="40"/>
      <c r="K154" s="40"/>
      <c r="L154" s="40"/>
      <c r="M154" s="40" t="s">
        <v>135</v>
      </c>
      <c r="N154" s="4"/>
      <c r="O154" s="4"/>
      <c r="P154" s="4"/>
      <c r="Q154" s="4"/>
      <c r="R154" s="4"/>
      <c r="S154" s="4"/>
    </row>
    <row r="155" spans="1:19" s="3" customFormat="1" ht="12.75" customHeight="1" x14ac:dyDescent="0.25">
      <c r="A155" s="30"/>
      <c r="B155" s="39" t="s">
        <v>244</v>
      </c>
      <c r="C155" s="31">
        <v>82</v>
      </c>
      <c r="D155" s="56"/>
      <c r="E155" s="38" t="s">
        <v>245</v>
      </c>
      <c r="F155" s="46">
        <v>4</v>
      </c>
      <c r="G155" s="40" t="s">
        <v>135</v>
      </c>
      <c r="H155" s="40"/>
      <c r="I155" s="40"/>
      <c r="J155" s="40"/>
      <c r="K155" s="40"/>
      <c r="L155" s="40"/>
      <c r="M155" s="40" t="s">
        <v>135</v>
      </c>
      <c r="N155" s="4"/>
      <c r="O155" s="4"/>
      <c r="P155" s="4"/>
      <c r="Q155" s="4"/>
      <c r="R155" s="4"/>
      <c r="S155" s="4"/>
    </row>
    <row r="156" spans="1:19" s="3" customFormat="1" ht="12.75" customHeight="1" x14ac:dyDescent="0.25">
      <c r="A156" s="30"/>
      <c r="B156" s="39" t="s">
        <v>246</v>
      </c>
      <c r="C156" s="31">
        <v>83</v>
      </c>
      <c r="D156" s="56"/>
      <c r="E156" s="38" t="s">
        <v>247</v>
      </c>
      <c r="F156" s="46">
        <v>2</v>
      </c>
      <c r="G156" s="40" t="s">
        <v>135</v>
      </c>
      <c r="H156" s="40"/>
      <c r="I156" s="40"/>
      <c r="J156" s="40"/>
      <c r="K156" s="40"/>
      <c r="L156" s="40"/>
      <c r="M156" s="40" t="s">
        <v>135</v>
      </c>
      <c r="N156" s="4"/>
      <c r="O156" s="4"/>
      <c r="P156" s="4"/>
      <c r="Q156" s="4"/>
      <c r="R156" s="4"/>
      <c r="S156" s="4"/>
    </row>
    <row r="157" spans="1:19" s="3" customFormat="1" ht="12.75" customHeight="1" x14ac:dyDescent="0.25">
      <c r="A157" s="30"/>
      <c r="B157" s="39" t="s">
        <v>194</v>
      </c>
      <c r="C157" s="31">
        <v>84</v>
      </c>
      <c r="D157" s="56"/>
      <c r="E157" s="38" t="s">
        <v>195</v>
      </c>
      <c r="F157" s="46">
        <v>3</v>
      </c>
      <c r="G157" s="40" t="s">
        <v>196</v>
      </c>
      <c r="H157" s="40"/>
      <c r="I157" s="40"/>
      <c r="J157" s="40"/>
      <c r="K157" s="40"/>
      <c r="L157" s="40"/>
      <c r="M157" s="40" t="s">
        <v>196</v>
      </c>
      <c r="N157" s="4"/>
      <c r="O157" s="4"/>
      <c r="P157" s="4"/>
      <c r="Q157" s="4"/>
      <c r="R157" s="4"/>
      <c r="S157" s="4"/>
    </row>
    <row r="158" spans="1:19" s="3" customFormat="1" ht="12.75" customHeight="1" x14ac:dyDescent="0.25">
      <c r="A158" s="30"/>
      <c r="B158" s="39" t="s">
        <v>197</v>
      </c>
      <c r="C158" s="31">
        <v>85</v>
      </c>
      <c r="D158" s="56"/>
      <c r="E158" s="38" t="s">
        <v>198</v>
      </c>
      <c r="F158" s="46">
        <v>4</v>
      </c>
      <c r="G158" s="40" t="s">
        <v>196</v>
      </c>
      <c r="H158" s="40"/>
      <c r="I158" s="40"/>
      <c r="J158" s="40"/>
      <c r="K158" s="40"/>
      <c r="L158" s="40"/>
      <c r="M158" s="40" t="s">
        <v>196</v>
      </c>
      <c r="N158" s="4"/>
      <c r="O158" s="4"/>
      <c r="P158" s="4"/>
      <c r="Q158" s="4"/>
      <c r="R158" s="4"/>
      <c r="S158" s="4"/>
    </row>
    <row r="159" spans="1:19" s="3" customFormat="1" ht="12.75" customHeight="1" x14ac:dyDescent="0.25">
      <c r="A159" s="30"/>
      <c r="B159" s="39" t="s">
        <v>199</v>
      </c>
      <c r="C159" s="31">
        <v>86</v>
      </c>
      <c r="D159" s="56"/>
      <c r="E159" s="38" t="s">
        <v>200</v>
      </c>
      <c r="F159" s="46">
        <v>13</v>
      </c>
      <c r="G159" s="40" t="s">
        <v>196</v>
      </c>
      <c r="H159" s="40"/>
      <c r="I159" s="40"/>
      <c r="J159" s="40"/>
      <c r="K159" s="40"/>
      <c r="L159" s="40"/>
      <c r="M159" s="40" t="s">
        <v>196</v>
      </c>
      <c r="N159" s="4"/>
      <c r="O159" s="4"/>
      <c r="P159" s="4"/>
      <c r="Q159" s="4"/>
      <c r="R159" s="4"/>
      <c r="S159" s="4"/>
    </row>
    <row r="160" spans="1:19" s="3" customFormat="1" ht="12.75" customHeight="1" x14ac:dyDescent="0.25">
      <c r="A160" s="30"/>
      <c r="B160" s="39" t="s">
        <v>248</v>
      </c>
      <c r="C160" s="31">
        <v>87</v>
      </c>
      <c r="D160" s="56"/>
      <c r="E160" s="38" t="s">
        <v>305</v>
      </c>
      <c r="F160" s="46">
        <v>79</v>
      </c>
      <c r="G160" s="40" t="s">
        <v>206</v>
      </c>
      <c r="H160" s="40"/>
      <c r="I160" s="40"/>
      <c r="J160" s="40"/>
      <c r="K160" s="40"/>
      <c r="L160" s="40"/>
      <c r="M160" s="40" t="s">
        <v>206</v>
      </c>
      <c r="N160" s="4"/>
      <c r="O160" s="4"/>
      <c r="P160" s="4"/>
      <c r="Q160" s="4"/>
      <c r="R160" s="4"/>
      <c r="S160" s="4"/>
    </row>
    <row r="161" spans="1:44" s="3" customFormat="1" ht="12.75" customHeight="1" x14ac:dyDescent="0.25">
      <c r="A161" s="30"/>
      <c r="B161" s="39" t="s">
        <v>204</v>
      </c>
      <c r="C161" s="31">
        <v>88</v>
      </c>
      <c r="D161" s="56"/>
      <c r="E161" s="38" t="s">
        <v>205</v>
      </c>
      <c r="F161" s="46">
        <v>2</v>
      </c>
      <c r="G161" s="40" t="s">
        <v>206</v>
      </c>
      <c r="H161" s="40"/>
      <c r="I161" s="40"/>
      <c r="J161" s="40"/>
      <c r="K161" s="40"/>
      <c r="L161" s="40"/>
      <c r="M161" s="40" t="s">
        <v>206</v>
      </c>
      <c r="N161" s="4"/>
      <c r="O161" s="4"/>
      <c r="P161" s="4"/>
      <c r="Q161" s="4"/>
      <c r="R161" s="4"/>
      <c r="S161" s="4"/>
    </row>
    <row r="162" spans="1:44" s="3" customFormat="1" ht="12.75" customHeight="1" x14ac:dyDescent="0.25">
      <c r="A162" s="30"/>
      <c r="B162" s="39" t="s">
        <v>249</v>
      </c>
      <c r="C162" s="31">
        <v>89</v>
      </c>
      <c r="D162" s="56"/>
      <c r="E162" s="38" t="s">
        <v>306</v>
      </c>
      <c r="F162" s="46">
        <v>1</v>
      </c>
      <c r="G162" s="40" t="s">
        <v>206</v>
      </c>
      <c r="H162" s="40"/>
      <c r="I162" s="40"/>
      <c r="J162" s="40"/>
      <c r="K162" s="40"/>
      <c r="L162" s="40"/>
      <c r="M162" s="40" t="s">
        <v>206</v>
      </c>
      <c r="N162" s="4"/>
      <c r="O162" s="4"/>
      <c r="P162" s="4"/>
      <c r="Q162" s="4"/>
      <c r="R162" s="4"/>
      <c r="S162" s="4"/>
    </row>
    <row r="163" spans="1:44" s="3" customFormat="1" ht="12.75" customHeight="1" x14ac:dyDescent="0.25">
      <c r="A163" s="30"/>
      <c r="B163" s="39" t="s">
        <v>207</v>
      </c>
      <c r="C163" s="31">
        <v>90</v>
      </c>
      <c r="D163" s="56"/>
      <c r="E163" s="38" t="s">
        <v>208</v>
      </c>
      <c r="F163" s="46">
        <v>17</v>
      </c>
      <c r="G163" s="40" t="s">
        <v>206</v>
      </c>
      <c r="H163" s="40"/>
      <c r="I163" s="40"/>
      <c r="J163" s="40"/>
      <c r="K163" s="40"/>
      <c r="L163" s="40"/>
      <c r="M163" s="40" t="s">
        <v>206</v>
      </c>
      <c r="N163" s="4"/>
      <c r="O163" s="4"/>
      <c r="P163" s="4"/>
      <c r="Q163" s="4"/>
      <c r="R163" s="4"/>
      <c r="S163" s="4"/>
    </row>
    <row r="164" spans="1:44" s="3" customFormat="1" ht="12.75" customHeight="1" x14ac:dyDescent="0.25">
      <c r="A164" s="30"/>
      <c r="B164" s="39" t="s">
        <v>250</v>
      </c>
      <c r="C164" s="31">
        <v>91</v>
      </c>
      <c r="D164" s="56"/>
      <c r="E164" s="38" t="s">
        <v>251</v>
      </c>
      <c r="F164" s="46">
        <v>2</v>
      </c>
      <c r="G164" s="40" t="s">
        <v>252</v>
      </c>
      <c r="H164" s="40"/>
      <c r="I164" s="40"/>
      <c r="J164" s="40"/>
      <c r="K164" s="40"/>
      <c r="L164" s="40"/>
      <c r="M164" s="40" t="s">
        <v>252</v>
      </c>
      <c r="N164" s="4"/>
      <c r="O164" s="4"/>
      <c r="P164" s="4"/>
      <c r="Q164" s="4"/>
      <c r="R164" s="4"/>
      <c r="S164" s="4"/>
    </row>
    <row r="165" spans="1:44" s="3" customFormat="1" ht="12.75" customHeight="1" x14ac:dyDescent="0.25">
      <c r="A165" s="30"/>
      <c r="B165" s="39" t="s">
        <v>212</v>
      </c>
      <c r="C165" s="31">
        <v>92</v>
      </c>
      <c r="D165" s="56"/>
      <c r="E165" s="38" t="s">
        <v>307</v>
      </c>
      <c r="F165" s="46">
        <v>16</v>
      </c>
      <c r="G165" s="40" t="s">
        <v>211</v>
      </c>
      <c r="H165" s="40"/>
      <c r="I165" s="40"/>
      <c r="J165" s="40"/>
      <c r="K165" s="40"/>
      <c r="L165" s="40"/>
      <c r="M165" s="40" t="s">
        <v>211</v>
      </c>
      <c r="N165" s="4"/>
      <c r="O165" s="4"/>
      <c r="P165" s="4"/>
      <c r="Q165" s="4"/>
      <c r="R165" s="4"/>
      <c r="S165" s="4"/>
    </row>
    <row r="166" spans="1:44" s="3" customFormat="1" ht="12.75" customHeight="1" x14ac:dyDescent="0.25">
      <c r="A166" s="30"/>
      <c r="B166" s="39" t="s">
        <v>213</v>
      </c>
      <c r="C166" s="31">
        <v>93</v>
      </c>
      <c r="D166" s="56"/>
      <c r="E166" s="38" t="s">
        <v>214</v>
      </c>
      <c r="F166" s="46">
        <v>37</v>
      </c>
      <c r="G166" s="40" t="s">
        <v>211</v>
      </c>
      <c r="H166" s="40"/>
      <c r="I166" s="40"/>
      <c r="J166" s="40"/>
      <c r="K166" s="40"/>
      <c r="L166" s="40"/>
      <c r="M166" s="40" t="s">
        <v>211</v>
      </c>
      <c r="N166" s="4"/>
      <c r="O166" s="4"/>
      <c r="P166" s="4"/>
      <c r="Q166" s="4"/>
      <c r="R166" s="4"/>
      <c r="S166" s="4"/>
    </row>
    <row r="167" spans="1:44" s="3" customFormat="1" ht="12.75" customHeight="1" x14ac:dyDescent="0.25">
      <c r="A167" s="30"/>
      <c r="B167" s="39" t="s">
        <v>256</v>
      </c>
      <c r="C167" s="31">
        <v>94</v>
      </c>
      <c r="D167" s="56"/>
      <c r="E167" s="38" t="s">
        <v>308</v>
      </c>
      <c r="F167" s="46">
        <v>4</v>
      </c>
      <c r="G167" s="40" t="s">
        <v>255</v>
      </c>
      <c r="H167" s="40"/>
      <c r="I167" s="40"/>
      <c r="J167" s="40"/>
      <c r="K167" s="40"/>
      <c r="L167" s="40"/>
      <c r="M167" s="40" t="s">
        <v>255</v>
      </c>
      <c r="N167" s="4"/>
      <c r="O167" s="4"/>
      <c r="P167" s="4"/>
      <c r="Q167" s="4"/>
      <c r="R167" s="4"/>
      <c r="S167" s="4"/>
    </row>
    <row r="168" spans="1:44" s="3" customFormat="1" ht="12.75" customHeight="1" x14ac:dyDescent="0.25">
      <c r="A168" s="30"/>
      <c r="B168" s="39" t="s">
        <v>215</v>
      </c>
      <c r="C168" s="31">
        <v>95</v>
      </c>
      <c r="D168" s="56"/>
      <c r="E168" s="38" t="s">
        <v>216</v>
      </c>
      <c r="F168" s="46">
        <v>4</v>
      </c>
      <c r="G168" s="40" t="s">
        <v>217</v>
      </c>
      <c r="H168" s="40"/>
      <c r="I168" s="40"/>
      <c r="J168" s="40"/>
      <c r="K168" s="40"/>
      <c r="L168" s="40"/>
      <c r="M168" s="40" t="s">
        <v>217</v>
      </c>
      <c r="N168" s="4"/>
      <c r="O168" s="4"/>
      <c r="P168" s="4"/>
      <c r="Q168" s="4"/>
      <c r="R168" s="4"/>
      <c r="S168" s="4"/>
    </row>
    <row r="169" spans="1:44" s="3" customFormat="1" ht="12.75" customHeight="1" x14ac:dyDescent="0.25">
      <c r="A169" s="30"/>
      <c r="B169" s="39" t="s">
        <v>218</v>
      </c>
      <c r="C169" s="31">
        <v>96</v>
      </c>
      <c r="D169" s="56"/>
      <c r="E169" s="38" t="s">
        <v>219</v>
      </c>
      <c r="F169" s="46">
        <v>8</v>
      </c>
      <c r="G169" s="40" t="s">
        <v>220</v>
      </c>
      <c r="H169" s="40"/>
      <c r="I169" s="40"/>
      <c r="J169" s="40"/>
      <c r="K169" s="40"/>
      <c r="L169" s="40"/>
      <c r="M169" s="40" t="s">
        <v>220</v>
      </c>
      <c r="N169" s="4"/>
      <c r="O169" s="4"/>
      <c r="P169" s="4"/>
      <c r="Q169" s="4"/>
      <c r="R169" s="4"/>
      <c r="S169" s="4"/>
    </row>
    <row r="170" spans="1:44" s="3" customFormat="1" ht="12.75" customHeight="1" x14ac:dyDescent="0.25">
      <c r="A170" s="30"/>
      <c r="B170" s="39"/>
      <c r="C170" s="31"/>
      <c r="D170" s="56"/>
      <c r="E170" s="36" t="s">
        <v>44</v>
      </c>
      <c r="F170" s="92">
        <f>SUM(F92:F169)</f>
        <v>624</v>
      </c>
      <c r="G170" s="33"/>
      <c r="H170" s="71">
        <f>SUM(H92:H169)</f>
        <v>0</v>
      </c>
      <c r="I170" s="40"/>
      <c r="J170" s="71">
        <f>SUM(J92:J169)</f>
        <v>0</v>
      </c>
      <c r="K170" s="40"/>
      <c r="L170" s="71">
        <f>SUM(L92:L169)</f>
        <v>0</v>
      </c>
      <c r="M170" s="40"/>
      <c r="N170" s="71">
        <f>SUM(N92:N169)</f>
        <v>0</v>
      </c>
      <c r="O170" s="4"/>
      <c r="P170" s="4"/>
      <c r="Q170" s="4"/>
      <c r="R170" s="4"/>
      <c r="S170" s="4"/>
    </row>
    <row r="171" spans="1:44" s="3" customFormat="1" ht="12.75" customHeight="1" x14ac:dyDescent="0.25">
      <c r="A171" s="30"/>
      <c r="B171" s="39"/>
      <c r="C171" s="31"/>
      <c r="D171" s="56"/>
      <c r="E171" s="38"/>
      <c r="F171" s="46"/>
      <c r="G171" s="33"/>
      <c r="H171" s="40"/>
      <c r="I171" s="40"/>
      <c r="J171" s="40"/>
      <c r="K171" s="40"/>
      <c r="L171" s="40"/>
      <c r="M171" s="40"/>
      <c r="N171" s="4"/>
      <c r="O171" s="4"/>
      <c r="P171" s="4"/>
      <c r="Q171" s="4"/>
      <c r="R171" s="4"/>
      <c r="S171" s="4"/>
    </row>
    <row r="172" spans="1:44" ht="12.75" customHeight="1" x14ac:dyDescent="0.25">
      <c r="A172" s="30"/>
      <c r="B172" s="39"/>
      <c r="C172" s="33"/>
      <c r="D172" s="56"/>
      <c r="E172" s="45" t="s">
        <v>23</v>
      </c>
      <c r="F172" s="44"/>
      <c r="G172" s="33"/>
      <c r="H172" s="40"/>
      <c r="I172" s="40"/>
      <c r="J172" s="40"/>
      <c r="K172" s="40"/>
      <c r="L172" s="40"/>
      <c r="M172" s="40"/>
      <c r="N172" s="40"/>
      <c r="O172" s="40"/>
      <c r="P172" s="4" t="str">
        <f t="shared" si="5"/>
        <v/>
      </c>
      <c r="Q172" s="4"/>
      <c r="R172" s="4"/>
      <c r="S172" s="4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ht="12.75" customHeight="1" x14ac:dyDescent="0.25">
      <c r="A173" s="30"/>
      <c r="B173" s="39"/>
      <c r="C173" s="33"/>
      <c r="D173" s="56"/>
      <c r="E173" s="45" t="s">
        <v>51</v>
      </c>
      <c r="F173" s="44"/>
      <c r="G173" s="33"/>
      <c r="H173" s="40"/>
      <c r="I173" s="40"/>
      <c r="J173" s="40"/>
      <c r="K173" s="40"/>
      <c r="L173" s="40"/>
      <c r="M173" s="40"/>
      <c r="N173" s="40"/>
      <c r="O173" s="40"/>
      <c r="P173" s="4" t="str">
        <f t="shared" si="5"/>
        <v/>
      </c>
      <c r="Q173" s="4"/>
      <c r="R173" s="4"/>
      <c r="S173" s="4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ht="12.75" customHeight="1" x14ac:dyDescent="0.25">
      <c r="A174" s="30"/>
      <c r="B174" s="39"/>
      <c r="C174" s="31">
        <v>97</v>
      </c>
      <c r="D174" s="56"/>
      <c r="E174" s="45" t="s">
        <v>52</v>
      </c>
      <c r="F174" s="40">
        <v>275</v>
      </c>
      <c r="G174" s="34"/>
      <c r="H174" s="40"/>
      <c r="I174" s="40"/>
      <c r="J174" s="40"/>
      <c r="K174" s="40"/>
      <c r="L174" s="40"/>
      <c r="M174" s="40"/>
      <c r="N174" s="28"/>
      <c r="O174" s="28"/>
      <c r="P174" s="4" t="str">
        <f t="shared" si="5"/>
        <v/>
      </c>
      <c r="Q174" s="4"/>
      <c r="R174" s="4"/>
      <c r="S174" s="4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ht="12.75" customHeight="1" x14ac:dyDescent="0.25">
      <c r="A175" s="30"/>
      <c r="B175" s="39"/>
      <c r="C175" s="31"/>
      <c r="D175" s="56"/>
      <c r="E175" s="45" t="s">
        <v>53</v>
      </c>
      <c r="F175" s="40"/>
      <c r="G175" s="34">
        <v>219138.2254686075</v>
      </c>
      <c r="H175" s="40"/>
      <c r="I175" s="28"/>
      <c r="J175" s="40"/>
      <c r="K175" s="28"/>
      <c r="L175" s="28"/>
      <c r="M175" s="28">
        <f t="shared" ref="M175:M189" si="6">G175*(1+$P$8)</f>
        <v>223301.85175251102</v>
      </c>
      <c r="N175" s="28"/>
      <c r="O175" s="28"/>
      <c r="P175" s="4" t="str">
        <f t="shared" si="5"/>
        <v/>
      </c>
      <c r="Q175" s="4"/>
      <c r="R175" s="4"/>
      <c r="S175" s="4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ht="12.75" customHeight="1" x14ac:dyDescent="0.25">
      <c r="A176" s="30"/>
      <c r="B176" s="39"/>
      <c r="C176" s="31"/>
      <c r="D176" s="56"/>
      <c r="E176" s="45" t="s">
        <v>54</v>
      </c>
      <c r="F176" s="40"/>
      <c r="G176" s="34">
        <v>203009.57994337837</v>
      </c>
      <c r="H176" s="40"/>
      <c r="I176" s="28"/>
      <c r="J176" s="40"/>
      <c r="K176" s="28"/>
      <c r="L176" s="28"/>
      <c r="M176" s="28">
        <f t="shared" si="6"/>
        <v>206866.76196230255</v>
      </c>
      <c r="N176" s="28"/>
      <c r="O176" s="28"/>
      <c r="P176" s="4" t="str">
        <f t="shared" si="5"/>
        <v/>
      </c>
      <c r="Q176" s="4"/>
      <c r="R176" s="4"/>
      <c r="S176" s="4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ht="12.75" customHeight="1" x14ac:dyDescent="0.25">
      <c r="A177" s="30"/>
      <c r="B177" s="39"/>
      <c r="C177" s="31"/>
      <c r="D177" s="56"/>
      <c r="E177" s="45" t="s">
        <v>55</v>
      </c>
      <c r="F177" s="40"/>
      <c r="G177" s="34">
        <v>187513.40432241876</v>
      </c>
      <c r="H177" s="40"/>
      <c r="I177" s="28"/>
      <c r="J177" s="40"/>
      <c r="K177" s="28"/>
      <c r="L177" s="28"/>
      <c r="M177" s="28">
        <f t="shared" si="6"/>
        <v>191076.15900454469</v>
      </c>
      <c r="N177" s="28"/>
      <c r="O177" s="28"/>
      <c r="P177" s="4" t="str">
        <f t="shared" si="5"/>
        <v/>
      </c>
      <c r="Q177" s="4"/>
      <c r="R177" s="4"/>
      <c r="S177" s="4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ht="12.75" customHeight="1" x14ac:dyDescent="0.25">
      <c r="A178" s="30"/>
      <c r="B178" s="39"/>
      <c r="C178" s="31"/>
      <c r="D178" s="56"/>
      <c r="E178" s="45" t="s">
        <v>309</v>
      </c>
      <c r="F178" s="40"/>
      <c r="G178" s="34">
        <v>159957.87067351121</v>
      </c>
      <c r="H178" s="40"/>
      <c r="I178" s="28"/>
      <c r="J178" s="40"/>
      <c r="K178" s="28"/>
      <c r="L178" s="28"/>
      <c r="M178" s="28">
        <f t="shared" si="6"/>
        <v>162997.07021630791</v>
      </c>
      <c r="N178" s="28"/>
      <c r="O178" s="28"/>
      <c r="P178" s="4" t="str">
        <f t="shared" si="5"/>
        <v/>
      </c>
      <c r="Q178" s="4"/>
      <c r="R178" s="4"/>
      <c r="S178" s="4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ht="12.75" customHeight="1" x14ac:dyDescent="0.25">
      <c r="A179" s="30"/>
      <c r="B179" s="39"/>
      <c r="C179" s="31"/>
      <c r="D179" s="56"/>
      <c r="E179" s="45" t="s">
        <v>310</v>
      </c>
      <c r="F179" s="40"/>
      <c r="G179" s="34">
        <v>151347.26363299508</v>
      </c>
      <c r="H179" s="40"/>
      <c r="I179" s="28"/>
      <c r="J179" s="40"/>
      <c r="K179" s="28"/>
      <c r="L179" s="28"/>
      <c r="M179" s="28">
        <f t="shared" si="6"/>
        <v>154222.86164202198</v>
      </c>
      <c r="N179" s="28"/>
      <c r="O179" s="28"/>
      <c r="P179" s="4" t="str">
        <f t="shared" si="5"/>
        <v/>
      </c>
      <c r="Q179" s="4"/>
      <c r="R179" s="4"/>
      <c r="S179" s="4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ht="12.75" customHeight="1" x14ac:dyDescent="0.25">
      <c r="A180" s="30"/>
      <c r="B180" s="39"/>
      <c r="C180" s="31"/>
      <c r="D180" s="56"/>
      <c r="E180" s="47" t="s">
        <v>311</v>
      </c>
      <c r="F180" s="40"/>
      <c r="G180" s="34">
        <v>127736.37980631355</v>
      </c>
      <c r="H180" s="40"/>
      <c r="I180" s="28"/>
      <c r="J180" s="40"/>
      <c r="K180" s="28"/>
      <c r="L180" s="28"/>
      <c r="M180" s="28">
        <f t="shared" si="6"/>
        <v>130163.3710226335</v>
      </c>
      <c r="N180" s="28"/>
      <c r="O180" s="28"/>
      <c r="P180" s="4" t="str">
        <f t="shared" si="5"/>
        <v/>
      </c>
      <c r="Q180" s="4"/>
      <c r="R180" s="4"/>
      <c r="S180" s="4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12.75" customHeight="1" x14ac:dyDescent="0.25">
      <c r="A181" s="30"/>
      <c r="B181" s="39"/>
      <c r="C181" s="31"/>
      <c r="D181" s="56"/>
      <c r="E181" s="45" t="s">
        <v>56</v>
      </c>
      <c r="F181" s="40"/>
      <c r="G181" s="34">
        <v>107865.9521640015</v>
      </c>
      <c r="H181" s="40"/>
      <c r="I181" s="28"/>
      <c r="J181" s="40"/>
      <c r="K181" s="28"/>
      <c r="L181" s="28"/>
      <c r="M181" s="28">
        <f t="shared" si="6"/>
        <v>109915.40525511753</v>
      </c>
      <c r="N181" s="28"/>
      <c r="O181" s="28"/>
      <c r="P181" s="4" t="str">
        <f t="shared" si="5"/>
        <v/>
      </c>
      <c r="Q181" s="4"/>
      <c r="R181" s="4"/>
      <c r="S181" s="4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2.75" customHeight="1" x14ac:dyDescent="0.25">
      <c r="A182" s="30"/>
      <c r="B182" s="39"/>
      <c r="C182" s="31">
        <v>98</v>
      </c>
      <c r="D182" s="56"/>
      <c r="E182" s="47" t="s">
        <v>57</v>
      </c>
      <c r="F182" s="40">
        <v>11</v>
      </c>
      <c r="G182" s="34">
        <v>191536.28417473254</v>
      </c>
      <c r="H182" s="40"/>
      <c r="I182" s="28"/>
      <c r="J182" s="40"/>
      <c r="K182" s="28"/>
      <c r="L182" s="28"/>
      <c r="M182" s="28">
        <f t="shared" si="6"/>
        <v>195175.47357405245</v>
      </c>
      <c r="N182" s="28"/>
      <c r="O182" s="28"/>
      <c r="P182" s="4" t="str">
        <f t="shared" si="5"/>
        <v/>
      </c>
      <c r="Q182" s="4"/>
      <c r="R182" s="4"/>
      <c r="S182" s="4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ht="12.75" customHeight="1" x14ac:dyDescent="0.25">
      <c r="A183" s="30"/>
      <c r="B183" s="39"/>
      <c r="C183" s="31">
        <v>99</v>
      </c>
      <c r="D183" s="56"/>
      <c r="E183" s="47" t="s">
        <v>0</v>
      </c>
      <c r="F183" s="40">
        <v>12</v>
      </c>
      <c r="G183" s="34">
        <v>139542.87030120561</v>
      </c>
      <c r="H183" s="40"/>
      <c r="I183" s="28"/>
      <c r="J183" s="40"/>
      <c r="K183" s="28"/>
      <c r="L183" s="28"/>
      <c r="M183" s="28">
        <f t="shared" si="6"/>
        <v>142194.1848369285</v>
      </c>
      <c r="N183" s="28"/>
      <c r="O183" s="28"/>
      <c r="P183" s="4" t="str">
        <f t="shared" si="5"/>
        <v/>
      </c>
      <c r="Q183" s="4"/>
      <c r="R183" s="4"/>
      <c r="S183" s="4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2.75" customHeight="1" x14ac:dyDescent="0.25">
      <c r="A184" s="30"/>
      <c r="B184" s="39"/>
      <c r="C184" s="31">
        <v>100</v>
      </c>
      <c r="D184" s="56"/>
      <c r="E184" s="47" t="s">
        <v>62</v>
      </c>
      <c r="F184" s="40">
        <v>190</v>
      </c>
      <c r="G184" s="34">
        <v>127736.37980631355</v>
      </c>
      <c r="H184" s="40"/>
      <c r="I184" s="28"/>
      <c r="J184" s="40"/>
      <c r="K184" s="28"/>
      <c r="L184" s="28"/>
      <c r="M184" s="28">
        <f t="shared" si="6"/>
        <v>130163.3710226335</v>
      </c>
      <c r="N184" s="28"/>
      <c r="O184" s="28"/>
      <c r="P184" s="4" t="str">
        <f t="shared" si="5"/>
        <v/>
      </c>
      <c r="Q184" s="4"/>
      <c r="R184" s="4"/>
      <c r="S184" s="4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ht="12.75" customHeight="1" x14ac:dyDescent="0.25">
      <c r="A185" s="30"/>
      <c r="B185" s="39"/>
      <c r="C185" s="31">
        <v>101</v>
      </c>
      <c r="D185" s="56"/>
      <c r="E185" s="45" t="s">
        <v>63</v>
      </c>
      <c r="F185" s="40">
        <v>56</v>
      </c>
      <c r="G185" s="34">
        <v>101147.45110544049</v>
      </c>
      <c r="H185" s="40"/>
      <c r="I185" s="28"/>
      <c r="J185" s="40"/>
      <c r="K185" s="28"/>
      <c r="L185" s="28"/>
      <c r="M185" s="28">
        <f t="shared" si="6"/>
        <v>103069.25267644385</v>
      </c>
      <c r="N185" s="28"/>
      <c r="O185" s="28"/>
      <c r="P185" s="4" t="str">
        <f t="shared" si="5"/>
        <v/>
      </c>
      <c r="Q185" s="4"/>
      <c r="R185" s="4"/>
      <c r="S185" s="4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ht="12.75" customHeight="1" x14ac:dyDescent="0.25">
      <c r="A186" s="30"/>
      <c r="B186" s="39"/>
      <c r="C186" s="31">
        <v>102</v>
      </c>
      <c r="D186" s="56"/>
      <c r="E186" s="42" t="s">
        <v>312</v>
      </c>
      <c r="F186" s="40">
        <v>60</v>
      </c>
      <c r="G186" s="34">
        <v>100922.04254417044</v>
      </c>
      <c r="H186" s="40"/>
      <c r="I186" s="28"/>
      <c r="J186" s="40"/>
      <c r="K186" s="28"/>
      <c r="L186" s="28"/>
      <c r="M186" s="28">
        <f t="shared" si="6"/>
        <v>102839.56135250967</v>
      </c>
      <c r="N186" s="28"/>
      <c r="O186" s="28"/>
      <c r="P186" s="4" t="str">
        <f t="shared" si="5"/>
        <v/>
      </c>
      <c r="Q186" s="4"/>
      <c r="R186" s="4"/>
      <c r="S186" s="4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ht="12.75" customHeight="1" x14ac:dyDescent="0.25">
      <c r="A187" s="30"/>
      <c r="B187" s="39"/>
      <c r="C187" s="31">
        <v>103</v>
      </c>
      <c r="D187" s="56"/>
      <c r="E187" s="45" t="s">
        <v>64</v>
      </c>
      <c r="F187" s="40">
        <v>140</v>
      </c>
      <c r="G187" s="34">
        <v>84980.353531524117</v>
      </c>
      <c r="H187" s="40"/>
      <c r="I187" s="28"/>
      <c r="J187" s="40"/>
      <c r="K187" s="28"/>
      <c r="L187" s="28"/>
      <c r="M187" s="28">
        <f t="shared" si="6"/>
        <v>86594.980248623062</v>
      </c>
      <c r="N187" s="28"/>
      <c r="O187" s="28"/>
      <c r="P187" s="4" t="str">
        <f t="shared" si="5"/>
        <v/>
      </c>
      <c r="Q187" s="4"/>
      <c r="R187" s="4"/>
      <c r="S187" s="4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ht="12.75" customHeight="1" x14ac:dyDescent="0.25">
      <c r="A188" s="30"/>
      <c r="B188" s="39"/>
      <c r="C188" s="31">
        <v>104</v>
      </c>
      <c r="D188" s="56"/>
      <c r="E188" s="45" t="s">
        <v>65</v>
      </c>
      <c r="F188" s="40">
        <v>24</v>
      </c>
      <c r="G188" s="34">
        <v>80794.383955467856</v>
      </c>
      <c r="H188" s="40"/>
      <c r="I188" s="28"/>
      <c r="J188" s="40"/>
      <c r="K188" s="28"/>
      <c r="L188" s="28"/>
      <c r="M188" s="28">
        <f t="shared" si="6"/>
        <v>82329.477250621741</v>
      </c>
      <c r="N188" s="28"/>
      <c r="O188" s="28"/>
      <c r="P188" s="4" t="str">
        <f t="shared" si="5"/>
        <v/>
      </c>
      <c r="Q188" s="4"/>
      <c r="R188" s="4"/>
      <c r="S188" s="4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12.75" customHeight="1" x14ac:dyDescent="0.25">
      <c r="A189" s="30"/>
      <c r="B189" s="39"/>
      <c r="C189" s="31">
        <v>105</v>
      </c>
      <c r="D189" s="56"/>
      <c r="E189" s="45" t="s">
        <v>66</v>
      </c>
      <c r="F189" s="40">
        <v>70</v>
      </c>
      <c r="G189" s="34">
        <v>55755.470596504805</v>
      </c>
      <c r="H189" s="40"/>
      <c r="I189" s="28"/>
      <c r="J189" s="40"/>
      <c r="K189" s="28"/>
      <c r="L189" s="35"/>
      <c r="M189" s="28">
        <f t="shared" si="6"/>
        <v>56814.824537838394</v>
      </c>
      <c r="N189" s="28"/>
      <c r="O189" s="28"/>
      <c r="P189" s="4" t="str">
        <f t="shared" si="5"/>
        <v/>
      </c>
      <c r="Q189" s="4"/>
      <c r="R189" s="4"/>
      <c r="S189" s="4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ht="12.75" customHeight="1" x14ac:dyDescent="0.25">
      <c r="A190" s="30"/>
      <c r="B190" s="39"/>
      <c r="C190" s="48"/>
      <c r="D190" s="56"/>
      <c r="E190" s="36" t="s">
        <v>44</v>
      </c>
      <c r="F190" s="37">
        <f>SUM(F174:F189)</f>
        <v>838</v>
      </c>
      <c r="G190" s="40"/>
      <c r="H190" s="37">
        <f>SUM(H174:H189)</f>
        <v>0</v>
      </c>
      <c r="I190" s="40"/>
      <c r="J190" s="37">
        <f>SUM(J174:J189)</f>
        <v>0</v>
      </c>
      <c r="K190" s="40"/>
      <c r="L190" s="37">
        <f>SUM(L174:L189)</f>
        <v>0</v>
      </c>
      <c r="M190" s="40"/>
      <c r="N190" s="37">
        <f>SUM(N174:N189)</f>
        <v>0</v>
      </c>
      <c r="O190" s="40"/>
      <c r="P190" s="4"/>
      <c r="Q190" s="4"/>
      <c r="R190" s="4"/>
      <c r="S190" s="4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12.75" customHeight="1" x14ac:dyDescent="0.25">
      <c r="A191" s="30"/>
      <c r="B191" s="39"/>
      <c r="C191" s="33"/>
      <c r="D191" s="56"/>
      <c r="E191" s="36"/>
      <c r="F191" s="28"/>
      <c r="G191" s="33"/>
      <c r="H191" s="40"/>
      <c r="I191" s="40"/>
      <c r="J191" s="40"/>
      <c r="K191" s="40"/>
      <c r="L191" s="40"/>
      <c r="M191" s="40"/>
      <c r="N191" s="40"/>
      <c r="O191" s="40"/>
      <c r="P191" s="4" t="str">
        <f t="shared" ref="P191:P200" si="7">IF(N191="","",IF(N191=0,"DELETE",""))</f>
        <v/>
      </c>
      <c r="Q191" s="4"/>
      <c r="R191" s="4"/>
      <c r="S191" s="4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ht="12.75" customHeight="1" x14ac:dyDescent="0.25">
      <c r="A192" s="30"/>
      <c r="B192" s="39"/>
      <c r="C192" s="33"/>
      <c r="D192" s="56"/>
      <c r="E192" s="45" t="s">
        <v>58</v>
      </c>
      <c r="F192" s="44"/>
      <c r="G192" s="33"/>
      <c r="H192" s="40"/>
      <c r="I192" s="40"/>
      <c r="J192" s="40"/>
      <c r="K192" s="40"/>
      <c r="L192" s="40"/>
      <c r="M192" s="40"/>
      <c r="N192" s="40"/>
      <c r="O192" s="40"/>
      <c r="P192" s="4" t="str">
        <f t="shared" si="7"/>
        <v/>
      </c>
      <c r="Q192" s="4"/>
      <c r="R192" s="4"/>
      <c r="S192" s="4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s="3" customFormat="1" ht="12.75" customHeight="1" x14ac:dyDescent="0.25">
      <c r="A193" s="30"/>
      <c r="B193" s="39"/>
      <c r="C193" s="33"/>
      <c r="D193" s="56"/>
      <c r="E193" s="45" t="s">
        <v>51</v>
      </c>
      <c r="F193" s="44"/>
      <c r="G193" s="28"/>
      <c r="H193" s="28"/>
      <c r="I193" s="28"/>
      <c r="J193" s="28"/>
      <c r="K193" s="28"/>
      <c r="L193" s="28"/>
      <c r="M193" s="28"/>
      <c r="N193" s="28"/>
      <c r="O193" s="28"/>
      <c r="P193" s="4" t="str">
        <f t="shared" si="7"/>
        <v/>
      </c>
      <c r="Q193" s="4"/>
      <c r="R193" s="4"/>
      <c r="S193" s="4"/>
    </row>
    <row r="194" spans="1:44" ht="12.75" customHeight="1" x14ac:dyDescent="0.25">
      <c r="A194" s="30"/>
      <c r="B194" s="39"/>
      <c r="C194" s="31">
        <v>106</v>
      </c>
      <c r="D194" s="56"/>
      <c r="E194" s="45" t="s">
        <v>52</v>
      </c>
      <c r="F194" s="28">
        <v>5</v>
      </c>
      <c r="G194" s="34"/>
      <c r="H194" s="28"/>
      <c r="I194" s="28"/>
      <c r="J194" s="28"/>
      <c r="K194" s="28"/>
      <c r="L194" s="28"/>
      <c r="M194" s="28"/>
      <c r="N194" s="28"/>
      <c r="O194" s="28"/>
      <c r="P194" s="4" t="str">
        <f t="shared" si="7"/>
        <v/>
      </c>
      <c r="Q194" s="4"/>
      <c r="R194" s="4"/>
      <c r="S194" s="4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ht="12.75" customHeight="1" x14ac:dyDescent="0.25">
      <c r="A195" s="30"/>
      <c r="B195" s="39"/>
      <c r="C195" s="31"/>
      <c r="D195" s="56"/>
      <c r="E195" s="45" t="s">
        <v>53</v>
      </c>
      <c r="F195" s="28"/>
      <c r="G195" s="34">
        <v>188664.31391760943</v>
      </c>
      <c r="H195" s="28"/>
      <c r="I195" s="28"/>
      <c r="J195" s="28"/>
      <c r="K195" s="28"/>
      <c r="L195" s="28"/>
      <c r="M195" s="28">
        <f t="shared" ref="M195:M200" si="8">G195*(1+$P$8)</f>
        <v>192248.935882044</v>
      </c>
      <c r="N195" s="28"/>
      <c r="O195" s="28"/>
      <c r="P195" s="4" t="str">
        <f t="shared" si="7"/>
        <v/>
      </c>
      <c r="Q195" s="4"/>
      <c r="R195" s="4"/>
      <c r="S195" s="4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s="3" customFormat="1" ht="12.75" customHeight="1" x14ac:dyDescent="0.25">
      <c r="A196" s="30"/>
      <c r="B196" s="39"/>
      <c r="C196" s="31"/>
      <c r="D196" s="56"/>
      <c r="E196" s="45" t="s">
        <v>54</v>
      </c>
      <c r="F196" s="28"/>
      <c r="G196" s="34">
        <v>184359.01039735135</v>
      </c>
      <c r="H196" s="28"/>
      <c r="I196" s="28"/>
      <c r="J196" s="28"/>
      <c r="K196" s="28"/>
      <c r="L196" s="28"/>
      <c r="M196" s="28">
        <f t="shared" si="8"/>
        <v>187861.83159490101</v>
      </c>
      <c r="N196" s="28"/>
      <c r="O196" s="28"/>
      <c r="P196" s="4" t="str">
        <f t="shared" si="7"/>
        <v/>
      </c>
      <c r="Q196" s="4"/>
      <c r="R196" s="4"/>
      <c r="S196" s="4"/>
    </row>
    <row r="197" spans="1:44" ht="12.75" customHeight="1" x14ac:dyDescent="0.25">
      <c r="A197" s="30"/>
      <c r="B197" s="39"/>
      <c r="C197" s="31"/>
      <c r="D197" s="56"/>
      <c r="E197" s="45" t="s">
        <v>55</v>
      </c>
      <c r="F197" s="28"/>
      <c r="G197" s="34">
        <v>177179.08475454341</v>
      </c>
      <c r="H197" s="28"/>
      <c r="I197" s="28"/>
      <c r="J197" s="28"/>
      <c r="K197" s="28"/>
      <c r="L197" s="28"/>
      <c r="M197" s="28">
        <f t="shared" si="8"/>
        <v>180545.48736487972</v>
      </c>
      <c r="N197" s="28"/>
      <c r="O197" s="28"/>
      <c r="P197" s="4" t="str">
        <f t="shared" si="7"/>
        <v/>
      </c>
      <c r="Q197" s="4"/>
      <c r="R197" s="4"/>
      <c r="S197" s="4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ht="12.75" customHeight="1" x14ac:dyDescent="0.25">
      <c r="A198" s="30"/>
      <c r="B198" s="39"/>
      <c r="C198" s="31"/>
      <c r="D198" s="56"/>
      <c r="E198" s="45" t="s">
        <v>309</v>
      </c>
      <c r="F198" s="28"/>
      <c r="G198" s="34">
        <v>151347.26363299508</v>
      </c>
      <c r="H198" s="28"/>
      <c r="I198" s="28"/>
      <c r="J198" s="28"/>
      <c r="K198" s="28"/>
      <c r="L198" s="28"/>
      <c r="M198" s="28">
        <f t="shared" si="8"/>
        <v>154222.86164202198</v>
      </c>
      <c r="N198" s="28"/>
      <c r="O198" s="28"/>
      <c r="P198" s="4" t="str">
        <f t="shared" si="7"/>
        <v/>
      </c>
      <c r="Q198" s="4"/>
      <c r="R198" s="4"/>
      <c r="S198" s="4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2.75" customHeight="1" x14ac:dyDescent="0.25">
      <c r="A199" s="30"/>
      <c r="B199" s="39"/>
      <c r="C199" s="31"/>
      <c r="D199" s="56"/>
      <c r="E199" s="45" t="s">
        <v>310</v>
      </c>
      <c r="F199" s="28"/>
      <c r="G199" s="34">
        <v>146710.47693439873</v>
      </c>
      <c r="H199" s="28"/>
      <c r="I199" s="28"/>
      <c r="J199" s="28"/>
      <c r="K199" s="28"/>
      <c r="L199" s="28"/>
      <c r="M199" s="28">
        <f t="shared" si="8"/>
        <v>149497.97599615229</v>
      </c>
      <c r="N199" s="28"/>
      <c r="O199" s="28"/>
      <c r="P199" s="4" t="str">
        <f t="shared" si="7"/>
        <v/>
      </c>
      <c r="Q199" s="4"/>
      <c r="R199" s="4"/>
      <c r="S199" s="4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2.75" customHeight="1" x14ac:dyDescent="0.25">
      <c r="A200" s="30"/>
      <c r="B200" s="39"/>
      <c r="C200" s="31"/>
      <c r="D200" s="56"/>
      <c r="E200" s="45" t="s">
        <v>56</v>
      </c>
      <c r="F200" s="28"/>
      <c r="G200" s="34">
        <v>97526.328865272735</v>
      </c>
      <c r="H200" s="28"/>
      <c r="I200" s="28"/>
      <c r="J200" s="28"/>
      <c r="K200" s="28"/>
      <c r="L200" s="35"/>
      <c r="M200" s="28">
        <f t="shared" si="8"/>
        <v>99379.329113712913</v>
      </c>
      <c r="N200" s="28"/>
      <c r="O200" s="28"/>
      <c r="P200" s="4" t="str">
        <f t="shared" si="7"/>
        <v/>
      </c>
      <c r="Q200" s="4"/>
      <c r="R200" s="4"/>
      <c r="S200" s="4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2.75" customHeight="1" x14ac:dyDescent="0.25">
      <c r="A201" s="30"/>
      <c r="B201" s="39"/>
      <c r="C201" s="31"/>
      <c r="D201" s="56"/>
      <c r="E201" s="36" t="s">
        <v>44</v>
      </c>
      <c r="F201" s="37">
        <f>SUM(F194:F200)</f>
        <v>5</v>
      </c>
      <c r="G201" s="28"/>
      <c r="H201" s="37">
        <f>SUM(H194:H200)</f>
        <v>0</v>
      </c>
      <c r="I201" s="28"/>
      <c r="J201" s="37">
        <f>SUM(J194:J200)</f>
        <v>0</v>
      </c>
      <c r="K201" s="28"/>
      <c r="L201" s="28">
        <f>SUM(L194:L200)</f>
        <v>0</v>
      </c>
      <c r="M201" s="28"/>
      <c r="N201" s="37">
        <f>SUM(N194:N200)</f>
        <v>0</v>
      </c>
      <c r="O201" s="28"/>
      <c r="P201" s="4"/>
      <c r="Q201" s="4"/>
      <c r="R201" s="4"/>
      <c r="S201" s="4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2.75" customHeight="1" x14ac:dyDescent="0.25">
      <c r="A202" s="30"/>
      <c r="B202" s="39"/>
      <c r="C202" s="31"/>
      <c r="D202" s="56"/>
      <c r="E202" s="36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4" t="str">
        <f>IF(N202="","",IF(N202=0,"DELETE",""))</f>
        <v/>
      </c>
      <c r="Q202" s="4"/>
      <c r="R202" s="4"/>
      <c r="S202" s="4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12.75" customHeight="1" x14ac:dyDescent="0.25">
      <c r="A203" s="30"/>
      <c r="B203" s="39"/>
      <c r="C203" s="31"/>
      <c r="D203" s="56"/>
      <c r="E203" s="33"/>
      <c r="F203" s="28"/>
      <c r="G203" s="28"/>
      <c r="H203" s="28"/>
      <c r="I203" s="28"/>
      <c r="J203" s="28"/>
      <c r="K203" s="28"/>
      <c r="L203" s="35"/>
      <c r="M203" s="28"/>
      <c r="N203" s="28"/>
      <c r="O203" s="28"/>
      <c r="P203" s="4" t="str">
        <f>IF(N203="","",IF(N203=0,"DELETE",""))</f>
        <v/>
      </c>
      <c r="Q203" s="4"/>
      <c r="R203" s="4"/>
      <c r="S203" s="4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2.75" customHeight="1" x14ac:dyDescent="0.25">
      <c r="A204" s="30"/>
      <c r="B204" s="39"/>
      <c r="C204" s="31"/>
      <c r="D204" s="56"/>
      <c r="E204" s="33" t="s">
        <v>313</v>
      </c>
      <c r="F204" s="37">
        <f>F88+F170+F190+F201</f>
        <v>1899</v>
      </c>
      <c r="G204" s="28"/>
      <c r="H204" s="37">
        <f>H88+H170+H190+H201</f>
        <v>0</v>
      </c>
      <c r="I204" s="28"/>
      <c r="J204" s="37">
        <f>J88+J170+J190+J201</f>
        <v>0</v>
      </c>
      <c r="K204" s="28"/>
      <c r="L204" s="37">
        <f>L88+L170+L190+L201</f>
        <v>0</v>
      </c>
      <c r="M204" s="28"/>
      <c r="N204" s="37">
        <f>N88+N170+N190+N201</f>
        <v>0</v>
      </c>
      <c r="O204" s="28"/>
      <c r="P204" s="4"/>
      <c r="Q204" s="4"/>
      <c r="R204" s="4"/>
      <c r="S204" s="4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12.75" customHeight="1" x14ac:dyDescent="0.25">
      <c r="A205" s="30"/>
      <c r="B205" s="39"/>
      <c r="C205" s="31"/>
      <c r="D205" s="56"/>
      <c r="E205" s="33"/>
      <c r="F205" s="29"/>
      <c r="G205" s="33"/>
      <c r="H205" s="40"/>
      <c r="I205" s="40"/>
      <c r="J205" s="40"/>
      <c r="K205" s="40"/>
      <c r="L205" s="40"/>
      <c r="M205" s="40"/>
      <c r="N205" s="40"/>
      <c r="O205" s="40"/>
      <c r="P205" s="4" t="str">
        <f t="shared" ref="P205:P212" si="9">IF(N205="","",IF(N205=0,"DELETE",""))</f>
        <v/>
      </c>
      <c r="Q205" s="4"/>
      <c r="R205" s="4"/>
      <c r="S205" s="4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12.75" customHeight="1" x14ac:dyDescent="0.25">
      <c r="A206" s="30"/>
      <c r="B206" s="39"/>
      <c r="C206" s="4"/>
      <c r="D206" s="56"/>
      <c r="E206" s="32" t="s">
        <v>73</v>
      </c>
      <c r="F206" s="28"/>
      <c r="G206" s="33"/>
      <c r="H206" s="29"/>
      <c r="I206" s="29"/>
      <c r="J206" s="29"/>
      <c r="K206" s="29"/>
      <c r="L206" s="29"/>
      <c r="M206" s="29"/>
      <c r="N206" s="29"/>
      <c r="O206" s="29"/>
      <c r="P206" s="4" t="str">
        <f t="shared" si="9"/>
        <v/>
      </c>
      <c r="Q206" s="4"/>
      <c r="R206" s="4"/>
      <c r="S206" s="4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2.75" customHeight="1" x14ac:dyDescent="0.25">
      <c r="A207" s="30"/>
      <c r="B207" s="39"/>
      <c r="C207" s="4"/>
      <c r="D207" s="56"/>
      <c r="E207" s="32"/>
      <c r="F207" s="28"/>
      <c r="G207" s="33"/>
      <c r="H207" s="29"/>
      <c r="I207" s="29"/>
      <c r="J207" s="29"/>
      <c r="K207" s="29"/>
      <c r="L207" s="29"/>
      <c r="M207" s="29"/>
      <c r="N207" s="29"/>
      <c r="O207" s="29"/>
      <c r="P207" s="4" t="str">
        <f t="shared" si="9"/>
        <v/>
      </c>
      <c r="Q207" s="4"/>
      <c r="R207" s="4"/>
      <c r="S207" s="4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12.75" customHeight="1" x14ac:dyDescent="0.25">
      <c r="A208" s="30"/>
      <c r="B208" s="39"/>
      <c r="C208" s="4"/>
      <c r="D208" s="56"/>
      <c r="E208" s="33" t="s">
        <v>23</v>
      </c>
      <c r="F208" s="28"/>
      <c r="G208" s="33"/>
      <c r="H208" s="29"/>
      <c r="I208" s="29"/>
      <c r="J208" s="29"/>
      <c r="K208" s="29"/>
      <c r="L208" s="29"/>
      <c r="M208" s="29"/>
      <c r="N208" s="29"/>
      <c r="O208" s="29"/>
      <c r="P208" s="4" t="str">
        <f t="shared" si="9"/>
        <v/>
      </c>
      <c r="Q208" s="4"/>
      <c r="R208" s="4"/>
      <c r="S208" s="4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12.75" customHeight="1" x14ac:dyDescent="0.25">
      <c r="A209" s="30"/>
      <c r="B209" s="39"/>
      <c r="C209" s="4"/>
      <c r="D209" s="56"/>
      <c r="E209" s="33" t="s">
        <v>24</v>
      </c>
      <c r="F209" s="28"/>
      <c r="G209" s="33"/>
      <c r="H209" s="29"/>
      <c r="I209" s="29"/>
      <c r="J209" s="29"/>
      <c r="K209" s="29"/>
      <c r="L209" s="29"/>
      <c r="M209" s="29"/>
      <c r="N209" s="29"/>
      <c r="O209" s="29"/>
      <c r="P209" s="4" t="str">
        <f t="shared" si="9"/>
        <v/>
      </c>
      <c r="Q209" s="4"/>
      <c r="R209" s="4"/>
      <c r="S209" s="4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2.75" customHeight="1" x14ac:dyDescent="0.25">
      <c r="A210" s="30"/>
      <c r="B210" s="39"/>
      <c r="C210" s="31">
        <v>107</v>
      </c>
      <c r="D210" s="56"/>
      <c r="E210" s="33" t="s">
        <v>74</v>
      </c>
      <c r="F210" s="29">
        <v>1</v>
      </c>
      <c r="G210" s="34">
        <v>175639.67687434031</v>
      </c>
      <c r="H210" s="29"/>
      <c r="I210" s="28"/>
      <c r="J210" s="29"/>
      <c r="K210" s="28"/>
      <c r="L210" s="29"/>
      <c r="M210" s="28">
        <f>G210*(1+$P$8)</f>
        <v>178976.83073495276</v>
      </c>
      <c r="N210" s="28"/>
      <c r="O210" s="28"/>
      <c r="P210" s="4" t="str">
        <f t="shared" si="9"/>
        <v/>
      </c>
      <c r="Q210" s="4"/>
      <c r="R210" s="4"/>
      <c r="S210" s="4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12.75" customHeight="1" x14ac:dyDescent="0.25">
      <c r="A211" s="30"/>
      <c r="B211" s="39"/>
      <c r="C211" s="31">
        <v>108</v>
      </c>
      <c r="D211" s="56"/>
      <c r="E211" s="33" t="s">
        <v>75</v>
      </c>
      <c r="F211" s="29">
        <v>1</v>
      </c>
      <c r="G211" s="34">
        <v>152266.13500334887</v>
      </c>
      <c r="H211" s="29"/>
      <c r="I211" s="28"/>
      <c r="J211" s="29"/>
      <c r="K211" s="28"/>
      <c r="L211" s="29"/>
      <c r="M211" s="28">
        <f>G211*(1+$P$8)</f>
        <v>155159.1915684125</v>
      </c>
      <c r="N211" s="28"/>
      <c r="O211" s="28"/>
      <c r="P211" s="4" t="str">
        <f t="shared" si="9"/>
        <v/>
      </c>
      <c r="Q211" s="4"/>
      <c r="R211" s="4"/>
      <c r="S211" s="4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12.75" customHeight="1" x14ac:dyDescent="0.25">
      <c r="A212" s="30"/>
      <c r="B212" s="39"/>
      <c r="C212" s="31">
        <v>109</v>
      </c>
      <c r="D212" s="56"/>
      <c r="E212" s="33" t="s">
        <v>76</v>
      </c>
      <c r="F212" s="29">
        <v>1</v>
      </c>
      <c r="G212" s="34">
        <v>132774.92411705593</v>
      </c>
      <c r="H212" s="29"/>
      <c r="I212" s="28"/>
      <c r="J212" s="29"/>
      <c r="K212" s="28"/>
      <c r="L212" s="50"/>
      <c r="M212" s="28">
        <f>G212*(1+$P$8)</f>
        <v>135297.64767527996</v>
      </c>
      <c r="N212" s="28"/>
      <c r="O212" s="28"/>
      <c r="P212" s="4" t="str">
        <f t="shared" si="9"/>
        <v/>
      </c>
      <c r="Q212" s="4"/>
      <c r="R212" s="4"/>
      <c r="S212" s="4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12.75" customHeight="1" x14ac:dyDescent="0.25">
      <c r="A213" s="30"/>
      <c r="B213" s="39"/>
      <c r="C213" s="31"/>
      <c r="D213" s="56"/>
      <c r="E213" s="36" t="s">
        <v>44</v>
      </c>
      <c r="F213" s="37">
        <f>SUM(F210:F212)</f>
        <v>3</v>
      </c>
      <c r="G213" s="33"/>
      <c r="H213" s="37">
        <f>SUM(H210:H212)</f>
        <v>0</v>
      </c>
      <c r="I213" s="29"/>
      <c r="J213" s="37">
        <f>SUM(J210:J212)</f>
        <v>0</v>
      </c>
      <c r="K213" s="29"/>
      <c r="L213" s="29">
        <f>SUM(L210:L212)</f>
        <v>0</v>
      </c>
      <c r="M213" s="29"/>
      <c r="N213" s="37">
        <f>SUM(N210:N212)</f>
        <v>0</v>
      </c>
      <c r="O213" s="29"/>
      <c r="P213" s="4"/>
      <c r="Q213" s="4"/>
      <c r="R213" s="4"/>
      <c r="S213" s="4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2.75" customHeight="1" x14ac:dyDescent="0.25">
      <c r="A214" s="30"/>
      <c r="B214" s="39"/>
      <c r="C214" s="33"/>
      <c r="D214" s="56"/>
      <c r="E214" s="38"/>
      <c r="F214" s="51"/>
      <c r="G214" s="33"/>
      <c r="H214" s="39"/>
      <c r="I214" s="29"/>
      <c r="J214" s="40"/>
      <c r="K214" s="40"/>
      <c r="L214" s="40"/>
      <c r="M214" s="40"/>
      <c r="N214" s="40"/>
      <c r="O214" s="40"/>
      <c r="P214" s="4" t="str">
        <f t="shared" ref="P214:P246" si="10">IF(N214="","",IF(N214=0,"DELETE",""))</f>
        <v/>
      </c>
      <c r="Q214" s="4"/>
      <c r="R214" s="4"/>
      <c r="S214" s="4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s="3" customFormat="1" ht="12.75" customHeight="1" x14ac:dyDescent="0.25">
      <c r="A215" s="30"/>
      <c r="B215" s="39"/>
      <c r="C215" s="33"/>
      <c r="D215" s="56"/>
      <c r="E215" s="38" t="s">
        <v>23</v>
      </c>
      <c r="F215" s="51"/>
      <c r="G215" s="33"/>
      <c r="H215" s="39"/>
      <c r="I215" s="29"/>
      <c r="J215" s="40"/>
      <c r="K215" s="40"/>
      <c r="L215" s="40"/>
      <c r="M215" s="40"/>
      <c r="N215" s="4"/>
      <c r="O215" s="4"/>
      <c r="P215" s="4"/>
      <c r="Q215" s="4"/>
      <c r="R215" s="4"/>
      <c r="S215" s="4"/>
    </row>
    <row r="216" spans="1:44" s="3" customFormat="1" ht="12.75" customHeight="1" x14ac:dyDescent="0.25">
      <c r="A216" s="30"/>
      <c r="B216" s="39"/>
      <c r="C216" s="33"/>
      <c r="D216" s="56"/>
      <c r="E216" s="38" t="s">
        <v>123</v>
      </c>
      <c r="F216" s="51"/>
      <c r="G216" s="33"/>
      <c r="H216" s="39"/>
      <c r="I216" s="29"/>
      <c r="J216" s="40"/>
      <c r="K216" s="40"/>
      <c r="L216" s="40"/>
      <c r="M216" s="40"/>
      <c r="N216" s="4"/>
      <c r="O216" s="4"/>
      <c r="P216" s="4"/>
      <c r="Q216" s="4"/>
      <c r="R216" s="4"/>
      <c r="S216" s="4"/>
    </row>
    <row r="217" spans="1:44" s="89" customFormat="1" ht="12.75" customHeight="1" x14ac:dyDescent="0.2">
      <c r="A217" s="83"/>
      <c r="B217" s="83"/>
      <c r="C217" s="31">
        <v>110</v>
      </c>
      <c r="D217" s="85"/>
      <c r="E217" s="85" t="s">
        <v>279</v>
      </c>
      <c r="F217" s="87">
        <v>1</v>
      </c>
      <c r="G217" s="87"/>
      <c r="H217" s="87"/>
      <c r="I217" s="87"/>
      <c r="J217" s="87"/>
      <c r="K217" s="87"/>
      <c r="L217" s="87"/>
      <c r="M217" s="87"/>
      <c r="N217" s="88"/>
      <c r="O217" s="88"/>
    </row>
    <row r="218" spans="1:44" s="89" customFormat="1" ht="12.75" customHeight="1" x14ac:dyDescent="0.2">
      <c r="A218" s="83"/>
      <c r="B218" s="83" t="s">
        <v>280</v>
      </c>
      <c r="C218" s="85"/>
      <c r="D218" s="85"/>
      <c r="E218" s="85" t="s">
        <v>281</v>
      </c>
      <c r="F218" s="87"/>
      <c r="G218" s="87" t="s">
        <v>282</v>
      </c>
      <c r="H218" s="87"/>
      <c r="I218" s="87"/>
      <c r="J218" s="87"/>
      <c r="K218" s="87"/>
      <c r="L218" s="87"/>
      <c r="M218" s="87" t="s">
        <v>282</v>
      </c>
      <c r="N218" s="88"/>
      <c r="O218" s="88"/>
    </row>
    <row r="219" spans="1:44" s="89" customFormat="1" ht="12.75" customHeight="1" x14ac:dyDescent="0.2">
      <c r="A219" s="83"/>
      <c r="B219" s="83" t="s">
        <v>147</v>
      </c>
      <c r="C219" s="84"/>
      <c r="D219" s="85"/>
      <c r="E219" s="86" t="s">
        <v>148</v>
      </c>
      <c r="F219" s="87"/>
      <c r="G219" s="87" t="s">
        <v>149</v>
      </c>
      <c r="H219" s="87"/>
      <c r="I219" s="87"/>
      <c r="J219" s="87"/>
      <c r="K219" s="87"/>
      <c r="L219" s="87"/>
      <c r="M219" s="87" t="s">
        <v>149</v>
      </c>
      <c r="N219" s="88"/>
      <c r="O219" s="88"/>
    </row>
    <row r="220" spans="1:44" s="89" customFormat="1" ht="12.75" customHeight="1" x14ac:dyDescent="0.2">
      <c r="A220" s="83"/>
      <c r="B220" s="83" t="s">
        <v>221</v>
      </c>
      <c r="C220" s="85"/>
      <c r="D220" s="85"/>
      <c r="E220" s="85" t="s">
        <v>222</v>
      </c>
      <c r="F220" s="87"/>
      <c r="G220" s="87" t="s">
        <v>154</v>
      </c>
      <c r="H220" s="87"/>
      <c r="I220" s="87"/>
      <c r="J220" s="87"/>
      <c r="K220" s="87"/>
      <c r="L220" s="87"/>
      <c r="M220" s="87" t="s">
        <v>154</v>
      </c>
      <c r="N220" s="88"/>
      <c r="O220" s="88"/>
    </row>
    <row r="221" spans="1:44" s="89" customFormat="1" ht="12.75" customHeight="1" x14ac:dyDescent="0.2">
      <c r="A221" s="83"/>
      <c r="B221" s="83" t="s">
        <v>223</v>
      </c>
      <c r="C221" s="85"/>
      <c r="D221" s="85"/>
      <c r="E221" s="85" t="s">
        <v>224</v>
      </c>
      <c r="F221" s="87"/>
      <c r="G221" s="87" t="s">
        <v>159</v>
      </c>
      <c r="H221" s="87"/>
      <c r="I221" s="87"/>
      <c r="J221" s="87"/>
      <c r="K221" s="87"/>
      <c r="L221" s="87"/>
      <c r="M221" s="87" t="s">
        <v>159</v>
      </c>
      <c r="N221" s="88"/>
      <c r="O221" s="88"/>
    </row>
    <row r="222" spans="1:44" s="89" customFormat="1" ht="12.75" customHeight="1" x14ac:dyDescent="0.2">
      <c r="A222" s="83"/>
      <c r="B222" s="83" t="s">
        <v>160</v>
      </c>
      <c r="C222" s="84"/>
      <c r="D222" s="85"/>
      <c r="E222" s="86" t="s">
        <v>161</v>
      </c>
      <c r="F222" s="87"/>
      <c r="G222" s="87" t="s">
        <v>126</v>
      </c>
      <c r="H222" s="87"/>
      <c r="I222" s="87"/>
      <c r="J222" s="87"/>
      <c r="K222" s="87"/>
      <c r="L222" s="87"/>
      <c r="M222" s="87" t="s">
        <v>126</v>
      </c>
      <c r="N222" s="88"/>
      <c r="O222" s="88"/>
    </row>
    <row r="223" spans="1:44" s="89" customFormat="1" ht="12.75" customHeight="1" x14ac:dyDescent="0.2">
      <c r="A223" s="83"/>
      <c r="B223" s="83" t="s">
        <v>178</v>
      </c>
      <c r="C223" s="84"/>
      <c r="D223" s="85"/>
      <c r="E223" s="86" t="s">
        <v>179</v>
      </c>
      <c r="F223" s="87"/>
      <c r="G223" s="87" t="s">
        <v>132</v>
      </c>
      <c r="H223" s="87"/>
      <c r="I223" s="87"/>
      <c r="J223" s="87"/>
      <c r="K223" s="87"/>
      <c r="L223" s="87"/>
      <c r="M223" s="87" t="s">
        <v>132</v>
      </c>
      <c r="N223" s="88"/>
      <c r="O223" s="88"/>
    </row>
    <row r="224" spans="1:44" s="89" customFormat="1" ht="12.75" customHeight="1" x14ac:dyDescent="0.2">
      <c r="A224" s="83"/>
      <c r="B224" s="83" t="s">
        <v>203</v>
      </c>
      <c r="C224" s="85"/>
      <c r="D224" s="85"/>
      <c r="E224" s="85" t="s">
        <v>283</v>
      </c>
      <c r="F224" s="87"/>
      <c r="G224" s="87" t="s">
        <v>135</v>
      </c>
      <c r="H224" s="87"/>
      <c r="I224" s="87"/>
      <c r="J224" s="87"/>
      <c r="K224" s="87"/>
      <c r="L224" s="87"/>
      <c r="M224" s="87" t="s">
        <v>135</v>
      </c>
      <c r="N224" s="88"/>
      <c r="O224" s="88"/>
    </row>
    <row r="225" spans="1:44" s="89" customFormat="1" ht="12.75" customHeight="1" x14ac:dyDescent="0.2">
      <c r="A225" s="83"/>
      <c r="B225" s="83" t="s">
        <v>328</v>
      </c>
      <c r="C225" s="85"/>
      <c r="D225" s="85"/>
      <c r="E225" s="85" t="s">
        <v>329</v>
      </c>
      <c r="F225" s="87"/>
      <c r="G225" s="87" t="s">
        <v>206</v>
      </c>
      <c r="H225" s="87"/>
      <c r="I225" s="87"/>
      <c r="J225" s="87"/>
      <c r="K225" s="87"/>
      <c r="L225" s="87"/>
      <c r="M225" s="87" t="s">
        <v>206</v>
      </c>
      <c r="N225" s="88"/>
      <c r="O225" s="88"/>
    </row>
    <row r="226" spans="1:44" s="81" customFormat="1" ht="12.75" customHeight="1" x14ac:dyDescent="0.2">
      <c r="A226" s="76"/>
      <c r="B226" s="76"/>
      <c r="C226" s="31">
        <v>111</v>
      </c>
      <c r="D226" s="77"/>
      <c r="E226" s="78" t="s">
        <v>268</v>
      </c>
      <c r="F226" s="79">
        <v>3</v>
      </c>
      <c r="G226" s="79"/>
      <c r="H226" s="79"/>
      <c r="I226" s="79"/>
      <c r="J226" s="79"/>
      <c r="K226" s="79"/>
      <c r="L226" s="79"/>
      <c r="M226" s="79"/>
      <c r="N226" s="79"/>
      <c r="O226" s="80"/>
      <c r="P226" s="79"/>
      <c r="Q226" s="80"/>
      <c r="R226" s="79"/>
      <c r="S226" s="80"/>
    </row>
    <row r="227" spans="1:44" s="81" customFormat="1" ht="12.75" customHeight="1" x14ac:dyDescent="0.2">
      <c r="A227" s="76"/>
      <c r="B227" s="76" t="s">
        <v>269</v>
      </c>
      <c r="C227" s="82"/>
      <c r="D227" s="77"/>
      <c r="E227" s="78" t="s">
        <v>270</v>
      </c>
      <c r="F227" s="79"/>
      <c r="G227" s="79" t="s">
        <v>126</v>
      </c>
      <c r="H227" s="79"/>
      <c r="I227" s="79"/>
      <c r="J227" s="79"/>
      <c r="K227" s="79"/>
      <c r="L227" s="79"/>
      <c r="M227" s="80" t="str">
        <f>G227</f>
        <v>GRADE C115</v>
      </c>
      <c r="N227" s="79"/>
      <c r="O227" s="79"/>
      <c r="P227" s="80"/>
      <c r="R227" s="80"/>
    </row>
    <row r="228" spans="1:44" s="81" customFormat="1" ht="12.75" customHeight="1" x14ac:dyDescent="0.2">
      <c r="A228" s="76"/>
      <c r="B228" s="76" t="s">
        <v>124</v>
      </c>
      <c r="C228" s="82"/>
      <c r="D228" s="77"/>
      <c r="E228" s="78" t="s">
        <v>125</v>
      </c>
      <c r="F228" s="79"/>
      <c r="G228" s="79" t="s">
        <v>126</v>
      </c>
      <c r="H228" s="79"/>
      <c r="I228" s="79"/>
      <c r="J228" s="79"/>
      <c r="K228" s="79"/>
      <c r="L228" s="79"/>
      <c r="M228" s="80" t="str">
        <f>G228</f>
        <v>GRADE C115</v>
      </c>
      <c r="N228" s="79"/>
      <c r="O228" s="79"/>
      <c r="P228" s="80"/>
      <c r="R228" s="80"/>
    </row>
    <row r="229" spans="1:44" s="81" customFormat="1" ht="12.75" customHeight="1" x14ac:dyDescent="0.2">
      <c r="A229" s="76"/>
      <c r="B229" s="76" t="s">
        <v>171</v>
      </c>
      <c r="C229" s="82"/>
      <c r="D229" s="77"/>
      <c r="E229" s="78" t="s">
        <v>172</v>
      </c>
      <c r="F229" s="79"/>
      <c r="G229" s="79" t="s">
        <v>129</v>
      </c>
      <c r="H229" s="79"/>
      <c r="I229" s="79"/>
      <c r="J229" s="79"/>
      <c r="K229" s="79"/>
      <c r="L229" s="79"/>
      <c r="M229" s="80" t="str">
        <f>G229</f>
        <v>GRADE C113</v>
      </c>
      <c r="N229" s="79"/>
      <c r="O229" s="79"/>
      <c r="P229" s="80"/>
      <c r="R229" s="80"/>
    </row>
    <row r="230" spans="1:44" s="89" customFormat="1" ht="12.75" customHeight="1" x14ac:dyDescent="0.2">
      <c r="A230" s="83"/>
      <c r="B230" s="83" t="s">
        <v>130</v>
      </c>
      <c r="C230" s="84"/>
      <c r="D230" s="85"/>
      <c r="E230" s="86" t="s">
        <v>131</v>
      </c>
      <c r="F230" s="87"/>
      <c r="G230" s="87" t="s">
        <v>132</v>
      </c>
      <c r="H230" s="87"/>
      <c r="I230" s="87"/>
      <c r="J230" s="87"/>
      <c r="K230" s="87"/>
      <c r="L230" s="87"/>
      <c r="M230" s="87" t="s">
        <v>132</v>
      </c>
      <c r="N230" s="88"/>
      <c r="O230" s="88"/>
    </row>
    <row r="231" spans="1:44" s="81" customFormat="1" ht="12.75" customHeight="1" x14ac:dyDescent="0.2">
      <c r="A231" s="76"/>
      <c r="B231" s="76" t="s">
        <v>271</v>
      </c>
      <c r="C231" s="82"/>
      <c r="D231" s="77"/>
      <c r="E231" s="78" t="s">
        <v>272</v>
      </c>
      <c r="F231" s="79"/>
      <c r="G231" s="79" t="s">
        <v>132</v>
      </c>
      <c r="H231" s="79"/>
      <c r="I231" s="79"/>
      <c r="J231" s="79"/>
      <c r="K231" s="79"/>
      <c r="L231" s="79"/>
      <c r="M231" s="80" t="str">
        <f>G231</f>
        <v>GRADE C112</v>
      </c>
      <c r="N231" s="79"/>
      <c r="O231" s="79"/>
      <c r="P231" s="80"/>
      <c r="R231" s="80"/>
    </row>
    <row r="232" spans="1:44" s="89" customFormat="1" ht="12.75" customHeight="1" x14ac:dyDescent="0.2">
      <c r="A232" s="83"/>
      <c r="B232" s="83" t="s">
        <v>201</v>
      </c>
      <c r="C232" s="84"/>
      <c r="D232" s="85"/>
      <c r="E232" s="86" t="s">
        <v>202</v>
      </c>
      <c r="F232" s="87"/>
      <c r="G232" s="87" t="s">
        <v>196</v>
      </c>
      <c r="H232" s="87"/>
      <c r="I232" s="87"/>
      <c r="J232" s="87"/>
      <c r="K232" s="87"/>
      <c r="L232" s="87"/>
      <c r="M232" s="87" t="s">
        <v>196</v>
      </c>
      <c r="N232" s="88"/>
      <c r="O232" s="88"/>
    </row>
    <row r="233" spans="1:44" s="81" customFormat="1" ht="12.75" customHeight="1" x14ac:dyDescent="0.2">
      <c r="A233" s="76"/>
      <c r="B233" s="76" t="s">
        <v>273</v>
      </c>
      <c r="C233" s="82"/>
      <c r="D233" s="77"/>
      <c r="E233" s="78" t="s">
        <v>274</v>
      </c>
      <c r="F233" s="79"/>
      <c r="G233" s="79" t="s">
        <v>196</v>
      </c>
      <c r="H233" s="79"/>
      <c r="I233" s="79"/>
      <c r="J233" s="79"/>
      <c r="K233" s="79"/>
      <c r="L233" s="79"/>
      <c r="M233" s="80" t="str">
        <f>G233</f>
        <v>GRADE C109</v>
      </c>
      <c r="N233" s="79"/>
      <c r="O233" s="79"/>
      <c r="P233" s="80"/>
      <c r="R233" s="80"/>
    </row>
    <row r="234" spans="1:44" s="89" customFormat="1" ht="12.75" customHeight="1" x14ac:dyDescent="0.2">
      <c r="A234" s="83"/>
      <c r="B234" s="83" t="s">
        <v>209</v>
      </c>
      <c r="C234" s="84"/>
      <c r="D234" s="85"/>
      <c r="E234" s="86" t="s">
        <v>210</v>
      </c>
      <c r="F234" s="87"/>
      <c r="G234" s="87" t="s">
        <v>211</v>
      </c>
      <c r="H234" s="87"/>
      <c r="I234" s="87"/>
      <c r="J234" s="87"/>
      <c r="K234" s="87"/>
      <c r="L234" s="87"/>
      <c r="M234" s="87" t="s">
        <v>211</v>
      </c>
      <c r="N234" s="88"/>
      <c r="O234" s="88"/>
    </row>
    <row r="235" spans="1:44" s="3" customFormat="1" ht="12.75" customHeight="1" x14ac:dyDescent="0.25">
      <c r="A235" s="30"/>
      <c r="B235" s="39" t="s">
        <v>231</v>
      </c>
      <c r="C235" s="31">
        <v>112</v>
      </c>
      <c r="D235" s="56"/>
      <c r="E235" s="38" t="s">
        <v>232</v>
      </c>
      <c r="F235" s="51">
        <v>1</v>
      </c>
      <c r="G235" s="40" t="s">
        <v>168</v>
      </c>
      <c r="H235" s="39"/>
      <c r="I235" s="29"/>
      <c r="J235" s="40"/>
      <c r="K235" s="40"/>
      <c r="L235" s="40"/>
      <c r="M235" s="40" t="s">
        <v>168</v>
      </c>
      <c r="N235" s="4"/>
      <c r="O235" s="4"/>
      <c r="P235" s="4"/>
      <c r="Q235" s="4"/>
      <c r="R235" s="4"/>
      <c r="S235" s="4"/>
    </row>
    <row r="236" spans="1:44" s="3" customFormat="1" ht="12.75" customHeight="1" x14ac:dyDescent="0.25">
      <c r="A236" s="30"/>
      <c r="B236" s="39" t="s">
        <v>218</v>
      </c>
      <c r="C236" s="31">
        <v>113</v>
      </c>
      <c r="D236" s="56"/>
      <c r="E236" s="38" t="s">
        <v>219</v>
      </c>
      <c r="F236" s="51">
        <v>1</v>
      </c>
      <c r="G236" s="40" t="s">
        <v>220</v>
      </c>
      <c r="H236" s="39"/>
      <c r="I236" s="29"/>
      <c r="J236" s="40"/>
      <c r="K236" s="40"/>
      <c r="L236" s="40"/>
      <c r="M236" s="40" t="s">
        <v>220</v>
      </c>
      <c r="N236" s="4"/>
      <c r="O236" s="4"/>
      <c r="P236" s="4"/>
      <c r="Q236" s="4"/>
      <c r="R236" s="4"/>
      <c r="S236" s="4"/>
    </row>
    <row r="237" spans="1:44" s="3" customFormat="1" ht="12.75" customHeight="1" x14ac:dyDescent="0.25">
      <c r="A237" s="30"/>
      <c r="B237" s="39"/>
      <c r="C237" s="33"/>
      <c r="D237" s="56"/>
      <c r="E237" s="36" t="s">
        <v>44</v>
      </c>
      <c r="F237" s="93">
        <f>SUM(F217:F236)</f>
        <v>6</v>
      </c>
      <c r="G237" s="40"/>
      <c r="H237" s="72">
        <f>SUM(H217:H236)</f>
        <v>0</v>
      </c>
      <c r="I237" s="29"/>
      <c r="J237" s="72">
        <f>SUM(J217:J236)</f>
        <v>0</v>
      </c>
      <c r="K237" s="40"/>
      <c r="L237" s="72">
        <f>SUM(L217:L236)</f>
        <v>0</v>
      </c>
      <c r="M237" s="40"/>
      <c r="N237" s="72">
        <f>SUM(N217:N236)</f>
        <v>0</v>
      </c>
      <c r="O237" s="4"/>
      <c r="P237" s="4"/>
      <c r="Q237" s="4"/>
      <c r="R237" s="4"/>
      <c r="S237" s="4"/>
    </row>
    <row r="238" spans="1:44" s="3" customFormat="1" ht="12.75" customHeight="1" x14ac:dyDescent="0.25">
      <c r="A238" s="30"/>
      <c r="B238" s="39"/>
      <c r="C238" s="33"/>
      <c r="D238" s="56"/>
      <c r="E238" s="38"/>
      <c r="F238" s="51"/>
      <c r="G238" s="33"/>
      <c r="H238" s="39"/>
      <c r="I238" s="29"/>
      <c r="J238" s="40"/>
      <c r="K238" s="40"/>
      <c r="L238" s="40"/>
      <c r="M238" s="40"/>
      <c r="N238" s="4"/>
      <c r="O238" s="4"/>
      <c r="P238" s="4"/>
      <c r="Q238" s="4"/>
      <c r="R238" s="4"/>
      <c r="S238" s="4"/>
    </row>
    <row r="239" spans="1:44" ht="12.75" customHeight="1" x14ac:dyDescent="0.25">
      <c r="A239" s="30"/>
      <c r="B239" s="39"/>
      <c r="C239" s="33"/>
      <c r="D239" s="56"/>
      <c r="E239" s="33" t="s">
        <v>23</v>
      </c>
      <c r="F239" s="28"/>
      <c r="G239" s="33"/>
      <c r="H239" s="39"/>
      <c r="I239" s="28"/>
      <c r="J239" s="29"/>
      <c r="K239" s="29"/>
      <c r="L239" s="29"/>
      <c r="M239" s="29"/>
      <c r="N239" s="29"/>
      <c r="O239" s="29"/>
      <c r="P239" s="4" t="str">
        <f t="shared" si="10"/>
        <v/>
      </c>
      <c r="Q239" s="4"/>
      <c r="R239" s="4"/>
      <c r="S239" s="4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2.75" customHeight="1" x14ac:dyDescent="0.25">
      <c r="A240" s="30"/>
      <c r="B240" s="39"/>
      <c r="C240" s="33"/>
      <c r="D240" s="56"/>
      <c r="E240" s="33" t="s">
        <v>51</v>
      </c>
      <c r="F240" s="28"/>
      <c r="G240" s="33"/>
      <c r="H240" s="29"/>
      <c r="I240" s="28"/>
      <c r="J240" s="29"/>
      <c r="K240" s="29"/>
      <c r="L240" s="29"/>
      <c r="M240" s="29"/>
      <c r="N240" s="29"/>
      <c r="O240" s="29"/>
      <c r="P240" s="4" t="str">
        <f t="shared" si="10"/>
        <v/>
      </c>
      <c r="Q240" s="4"/>
      <c r="R240" s="4"/>
      <c r="S240" s="4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2.75" customHeight="1" x14ac:dyDescent="0.25">
      <c r="A241" s="30"/>
      <c r="B241" s="39"/>
      <c r="C241" s="31">
        <v>114</v>
      </c>
      <c r="D241" s="56"/>
      <c r="E241" s="33" t="s">
        <v>77</v>
      </c>
      <c r="F241" s="28">
        <v>9</v>
      </c>
      <c r="G241" s="34">
        <v>151680.07274404675</v>
      </c>
      <c r="H241" s="28"/>
      <c r="I241" s="28"/>
      <c r="J241" s="28"/>
      <c r="K241" s="28"/>
      <c r="L241" s="28"/>
      <c r="M241" s="28">
        <f t="shared" ref="M241:M246" si="11">G241*(1+$P$8)</f>
        <v>154561.99412618362</v>
      </c>
      <c r="N241" s="28"/>
      <c r="O241" s="28"/>
      <c r="P241" s="4" t="str">
        <f t="shared" si="10"/>
        <v/>
      </c>
      <c r="Q241" s="4"/>
      <c r="R241" s="4"/>
      <c r="S241" s="4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2.75" customHeight="1" x14ac:dyDescent="0.25">
      <c r="A242" s="30"/>
      <c r="B242" s="39"/>
      <c r="C242" s="31">
        <v>115</v>
      </c>
      <c r="D242" s="56"/>
      <c r="E242" s="33" t="s">
        <v>78</v>
      </c>
      <c r="F242" s="28">
        <v>9</v>
      </c>
      <c r="G242" s="34">
        <v>130988.89275216905</v>
      </c>
      <c r="H242" s="28"/>
      <c r="I242" s="28"/>
      <c r="J242" s="28"/>
      <c r="K242" s="28"/>
      <c r="L242" s="28"/>
      <c r="M242" s="28">
        <f t="shared" si="11"/>
        <v>133477.68171446025</v>
      </c>
      <c r="N242" s="28"/>
      <c r="O242" s="28"/>
      <c r="P242" s="4" t="str">
        <f t="shared" si="10"/>
        <v/>
      </c>
      <c r="Q242" s="4"/>
      <c r="R242" s="4"/>
      <c r="S242" s="4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2.75" customHeight="1" x14ac:dyDescent="0.25">
      <c r="A243" s="30"/>
      <c r="B243" s="39"/>
      <c r="C243" s="31">
        <v>116</v>
      </c>
      <c r="D243" s="56"/>
      <c r="E243" s="33" t="s">
        <v>79</v>
      </c>
      <c r="F243" s="28">
        <v>9</v>
      </c>
      <c r="G243" s="34">
        <v>121732.55648024993</v>
      </c>
      <c r="H243" s="28"/>
      <c r="I243" s="28"/>
      <c r="J243" s="28"/>
      <c r="K243" s="28"/>
      <c r="L243" s="28"/>
      <c r="M243" s="28">
        <f t="shared" si="11"/>
        <v>124045.47505337467</v>
      </c>
      <c r="N243" s="28"/>
      <c r="O243" s="28"/>
      <c r="P243" s="4" t="str">
        <f t="shared" si="10"/>
        <v/>
      </c>
      <c r="Q243" s="4"/>
      <c r="R243" s="4"/>
      <c r="S243" s="4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2.75" customHeight="1" x14ac:dyDescent="0.25">
      <c r="A244" s="30"/>
      <c r="B244" s="39"/>
      <c r="C244" s="31">
        <v>117</v>
      </c>
      <c r="D244" s="56"/>
      <c r="E244" s="33" t="s">
        <v>80</v>
      </c>
      <c r="F244" s="28">
        <v>6</v>
      </c>
      <c r="G244" s="34">
        <v>118461.48047640742</v>
      </c>
      <c r="H244" s="28"/>
      <c r="I244" s="28"/>
      <c r="J244" s="28"/>
      <c r="K244" s="28"/>
      <c r="L244" s="28"/>
      <c r="M244" s="28">
        <f t="shared" si="11"/>
        <v>120712.24860545916</v>
      </c>
      <c r="N244" s="28"/>
      <c r="O244" s="28"/>
      <c r="P244" s="4" t="str">
        <f t="shared" si="10"/>
        <v/>
      </c>
      <c r="Q244" s="4"/>
      <c r="R244" s="4"/>
      <c r="S244" s="4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2.75" customHeight="1" x14ac:dyDescent="0.25">
      <c r="A245" s="30"/>
      <c r="B245" s="39"/>
      <c r="C245" s="31">
        <v>118</v>
      </c>
      <c r="D245" s="56"/>
      <c r="E245" s="33" t="s">
        <v>81</v>
      </c>
      <c r="F245" s="28">
        <v>20</v>
      </c>
      <c r="G245" s="34">
        <v>80794.383955467856</v>
      </c>
      <c r="H245" s="28"/>
      <c r="I245" s="28"/>
      <c r="J245" s="28"/>
      <c r="K245" s="28"/>
      <c r="L245" s="28"/>
      <c r="M245" s="28">
        <f t="shared" si="11"/>
        <v>82329.477250621741</v>
      </c>
      <c r="N245" s="28"/>
      <c r="O245" s="28"/>
      <c r="P245" s="4" t="str">
        <f t="shared" si="10"/>
        <v/>
      </c>
      <c r="Q245" s="4"/>
      <c r="R245" s="4"/>
      <c r="S245" s="4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2.75" customHeight="1" x14ac:dyDescent="0.25">
      <c r="A246" s="30"/>
      <c r="B246" s="39"/>
      <c r="C246" s="31">
        <v>119</v>
      </c>
      <c r="D246" s="56"/>
      <c r="E246" s="33" t="s">
        <v>82</v>
      </c>
      <c r="F246" s="28">
        <v>9</v>
      </c>
      <c r="G246" s="34">
        <v>45942.242584977292</v>
      </c>
      <c r="H246" s="28"/>
      <c r="I246" s="28"/>
      <c r="J246" s="28"/>
      <c r="K246" s="28"/>
      <c r="L246" s="35"/>
      <c r="M246" s="28">
        <f t="shared" si="11"/>
        <v>46815.145194091856</v>
      </c>
      <c r="N246" s="28"/>
      <c r="O246" s="28"/>
      <c r="P246" s="4" t="str">
        <f t="shared" si="10"/>
        <v/>
      </c>
      <c r="Q246" s="4"/>
      <c r="R246" s="4"/>
      <c r="S246" s="4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2.75" customHeight="1" x14ac:dyDescent="0.25">
      <c r="A247" s="30"/>
      <c r="B247" s="39"/>
      <c r="C247" s="31"/>
      <c r="D247" s="56"/>
      <c r="E247" s="36" t="s">
        <v>44</v>
      </c>
      <c r="F247" s="37">
        <f>SUM(F241:F246)</f>
        <v>62</v>
      </c>
      <c r="G247" s="28"/>
      <c r="H247" s="37">
        <f>SUM(H241:H246)</f>
        <v>0</v>
      </c>
      <c r="I247" s="28"/>
      <c r="J247" s="37">
        <f>SUM(J241:J246)</f>
        <v>0</v>
      </c>
      <c r="K247" s="28"/>
      <c r="L247" s="28">
        <f>SUM(L241:L246)</f>
        <v>0</v>
      </c>
      <c r="M247" s="28"/>
      <c r="N247" s="37">
        <f>SUM(N241:N246)</f>
        <v>0</v>
      </c>
      <c r="O247" s="28"/>
      <c r="P247" s="4"/>
      <c r="Q247" s="4"/>
      <c r="R247" s="4"/>
      <c r="S247" s="4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2.75" customHeight="1" x14ac:dyDescent="0.25">
      <c r="A248" s="30"/>
      <c r="B248" s="39"/>
      <c r="C248" s="31"/>
      <c r="D248" s="56"/>
      <c r="E248" s="33"/>
      <c r="F248" s="28"/>
      <c r="G248" s="28"/>
      <c r="H248" s="28"/>
      <c r="I248" s="28"/>
      <c r="J248" s="28"/>
      <c r="K248" s="28"/>
      <c r="L248" s="35"/>
      <c r="M248" s="28"/>
      <c r="N248" s="28"/>
      <c r="O248" s="28"/>
      <c r="P248" s="4" t="str">
        <f>IF(N248="","",IF(N248=0,"DELETE",""))</f>
        <v/>
      </c>
      <c r="Q248" s="4"/>
      <c r="R248" s="4"/>
      <c r="S248" s="4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2.75" customHeight="1" x14ac:dyDescent="0.25">
      <c r="A249" s="30"/>
      <c r="B249" s="39"/>
      <c r="C249" s="31"/>
      <c r="D249" s="56"/>
      <c r="E249" s="33" t="s">
        <v>115</v>
      </c>
      <c r="F249" s="37">
        <f>F247+F237+F213</f>
        <v>71</v>
      </c>
      <c r="G249" s="28"/>
      <c r="H249" s="37">
        <f>H247+H237+H213</f>
        <v>0</v>
      </c>
      <c r="I249" s="28"/>
      <c r="J249" s="37">
        <f>J247+J237+J213</f>
        <v>0</v>
      </c>
      <c r="K249" s="28"/>
      <c r="L249" s="37">
        <f>L247+L237+L213</f>
        <v>0</v>
      </c>
      <c r="M249" s="28"/>
      <c r="N249" s="37">
        <f>N247+N237+N213</f>
        <v>0</v>
      </c>
      <c r="O249" s="28"/>
      <c r="P249" s="4"/>
      <c r="Q249" s="4"/>
      <c r="R249" s="4"/>
      <c r="S249" s="4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2.75" customHeight="1" x14ac:dyDescent="0.25">
      <c r="A250" s="30"/>
      <c r="B250" s="39"/>
      <c r="C250" s="31"/>
      <c r="D250" s="56"/>
      <c r="E250" s="33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4" t="str">
        <f t="shared" ref="P250:P264" si="12">IF(N250="","",IF(N250=0,"DELETE",""))</f>
        <v/>
      </c>
      <c r="Q250" s="4"/>
      <c r="R250" s="4"/>
      <c r="S250" s="4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2.75" customHeight="1" x14ac:dyDescent="0.25">
      <c r="A251" s="30"/>
      <c r="B251" s="39"/>
      <c r="C251" s="31"/>
      <c r="D251" s="56"/>
      <c r="E251" s="32" t="s">
        <v>83</v>
      </c>
      <c r="F251" s="28"/>
      <c r="G251" s="33"/>
      <c r="H251" s="29"/>
      <c r="I251" s="29"/>
      <c r="J251" s="29"/>
      <c r="K251" s="29"/>
      <c r="L251" s="29"/>
      <c r="M251" s="29"/>
      <c r="N251" s="29"/>
      <c r="O251" s="29"/>
      <c r="P251" s="4" t="str">
        <f t="shared" si="12"/>
        <v/>
      </c>
      <c r="Q251" s="4"/>
      <c r="R251" s="4"/>
      <c r="S251" s="4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2.75" customHeight="1" x14ac:dyDescent="0.25">
      <c r="A252" s="30"/>
      <c r="B252" s="39"/>
      <c r="C252" s="31"/>
      <c r="D252" s="56"/>
      <c r="E252" s="32"/>
      <c r="F252" s="28"/>
      <c r="G252" s="33"/>
      <c r="H252" s="29"/>
      <c r="I252" s="29"/>
      <c r="J252" s="29"/>
      <c r="K252" s="29"/>
      <c r="L252" s="29"/>
      <c r="M252" s="29"/>
      <c r="N252" s="29"/>
      <c r="O252" s="29"/>
      <c r="P252" s="4" t="str">
        <f t="shared" si="12"/>
        <v/>
      </c>
      <c r="Q252" s="4"/>
      <c r="R252" s="4"/>
      <c r="S252" s="4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2.75" customHeight="1" x14ac:dyDescent="0.25">
      <c r="A253" s="30"/>
      <c r="B253" s="39"/>
      <c r="C253" s="31"/>
      <c r="D253" s="56"/>
      <c r="E253" s="33" t="s">
        <v>23</v>
      </c>
      <c r="F253" s="28"/>
      <c r="G253" s="33"/>
      <c r="H253" s="29"/>
      <c r="I253" s="29"/>
      <c r="J253" s="29"/>
      <c r="K253" s="29"/>
      <c r="L253" s="29"/>
      <c r="M253" s="29"/>
      <c r="N253" s="29"/>
      <c r="O253" s="29"/>
      <c r="P253" s="4" t="str">
        <f t="shared" si="12"/>
        <v/>
      </c>
      <c r="Q253" s="4"/>
      <c r="R253" s="4"/>
      <c r="S253" s="4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2.75" customHeight="1" x14ac:dyDescent="0.25">
      <c r="A254" s="30"/>
      <c r="B254" s="39"/>
      <c r="C254" s="31"/>
      <c r="D254" s="56"/>
      <c r="E254" s="33" t="s">
        <v>84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4" t="str">
        <f t="shared" si="12"/>
        <v/>
      </c>
      <c r="Q254" s="4"/>
      <c r="R254" s="4"/>
      <c r="S254" s="4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2.75" customHeight="1" x14ac:dyDescent="0.25">
      <c r="A255" s="30"/>
      <c r="B255" s="39"/>
      <c r="C255" s="31">
        <v>120</v>
      </c>
      <c r="D255" s="56"/>
      <c r="E255" s="33" t="s">
        <v>85</v>
      </c>
      <c r="F255" s="28">
        <v>1</v>
      </c>
      <c r="G255" s="34">
        <v>175639.67687434031</v>
      </c>
      <c r="H255" s="28"/>
      <c r="I255" s="28"/>
      <c r="J255" s="28"/>
      <c r="K255" s="28"/>
      <c r="L255" s="28"/>
      <c r="M255" s="28">
        <f>G255*(1+$P$8)</f>
        <v>178976.83073495276</v>
      </c>
      <c r="N255" s="28"/>
      <c r="O255" s="28"/>
      <c r="P255" s="4" t="str">
        <f t="shared" si="12"/>
        <v/>
      </c>
      <c r="Q255" s="4"/>
      <c r="R255" s="4"/>
      <c r="S255" s="4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2.75" customHeight="1" x14ac:dyDescent="0.25">
      <c r="A256" s="30"/>
      <c r="B256" s="39"/>
      <c r="C256" s="31">
        <v>121</v>
      </c>
      <c r="D256" s="56"/>
      <c r="E256" s="33" t="s">
        <v>314</v>
      </c>
      <c r="F256" s="28">
        <v>2</v>
      </c>
      <c r="G256" s="34">
        <v>152266.13500334887</v>
      </c>
      <c r="H256" s="28"/>
      <c r="I256" s="28"/>
      <c r="J256" s="28"/>
      <c r="K256" s="28"/>
      <c r="L256" s="28"/>
      <c r="M256" s="28">
        <f>G256*(1+$P$8)</f>
        <v>155159.1915684125</v>
      </c>
      <c r="N256" s="28"/>
      <c r="O256" s="28"/>
      <c r="P256" s="4" t="str">
        <f t="shared" si="12"/>
        <v/>
      </c>
      <c r="Q256" s="4"/>
      <c r="R256" s="4"/>
      <c r="S256" s="4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2.75" customHeight="1" x14ac:dyDescent="0.25">
      <c r="A257" s="30"/>
      <c r="B257" s="39"/>
      <c r="C257" s="31">
        <v>122</v>
      </c>
      <c r="D257" s="56"/>
      <c r="E257" s="33" t="s">
        <v>86</v>
      </c>
      <c r="F257" s="28">
        <v>1</v>
      </c>
      <c r="G257" s="34">
        <v>132823.98362745001</v>
      </c>
      <c r="H257" s="28"/>
      <c r="I257" s="28"/>
      <c r="J257" s="28"/>
      <c r="K257" s="28"/>
      <c r="L257" s="28"/>
      <c r="M257" s="28">
        <f>G257*(1+$P$8)</f>
        <v>135347.63931637155</v>
      </c>
      <c r="N257" s="28"/>
      <c r="O257" s="28"/>
      <c r="P257" s="4" t="str">
        <f t="shared" si="12"/>
        <v/>
      </c>
      <c r="Q257" s="4"/>
      <c r="R257" s="4"/>
      <c r="S257" s="4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2.75" customHeight="1" x14ac:dyDescent="0.25">
      <c r="A258" s="30"/>
      <c r="B258" s="39"/>
      <c r="C258" s="31">
        <v>123</v>
      </c>
      <c r="D258" s="56"/>
      <c r="E258" s="33" t="s">
        <v>91</v>
      </c>
      <c r="F258" s="28">
        <v>24</v>
      </c>
      <c r="G258" s="34"/>
      <c r="H258" s="28"/>
      <c r="I258" s="28"/>
      <c r="J258" s="28"/>
      <c r="K258" s="28"/>
      <c r="L258" s="28"/>
      <c r="M258" s="28"/>
      <c r="N258" s="28"/>
      <c r="O258" s="28"/>
      <c r="P258" s="4" t="str">
        <f t="shared" si="12"/>
        <v/>
      </c>
      <c r="Q258" s="4"/>
      <c r="R258" s="4"/>
      <c r="S258" s="4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2.75" customHeight="1" x14ac:dyDescent="0.25">
      <c r="A259" s="30"/>
      <c r="B259" s="39"/>
      <c r="C259" s="31"/>
      <c r="D259" s="56"/>
      <c r="E259" s="41" t="s">
        <v>46</v>
      </c>
      <c r="F259" s="28"/>
      <c r="G259" s="34">
        <v>118126.01949992904</v>
      </c>
      <c r="H259" s="28"/>
      <c r="I259" s="28"/>
      <c r="J259" s="28"/>
      <c r="K259" s="28"/>
      <c r="L259" s="28"/>
      <c r="M259" s="28">
        <f t="shared" ref="M259:M264" si="13">G259*(1+$P$8)</f>
        <v>120370.41387042768</v>
      </c>
      <c r="N259" s="28"/>
      <c r="O259" s="28"/>
      <c r="P259" s="4" t="str">
        <f t="shared" si="12"/>
        <v/>
      </c>
      <c r="Q259" s="4"/>
      <c r="R259" s="4"/>
      <c r="S259" s="4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2.75" customHeight="1" x14ac:dyDescent="0.25">
      <c r="A260" s="30"/>
      <c r="B260" s="39"/>
      <c r="C260" s="31"/>
      <c r="D260" s="56"/>
      <c r="E260" s="33" t="s">
        <v>47</v>
      </c>
      <c r="F260" s="28"/>
      <c r="G260" s="34">
        <v>108692</v>
      </c>
      <c r="H260" s="28"/>
      <c r="I260" s="28"/>
      <c r="J260" s="28"/>
      <c r="K260" s="28"/>
      <c r="L260" s="28"/>
      <c r="M260" s="28">
        <f t="shared" si="13"/>
        <v>110757.14799999999</v>
      </c>
      <c r="N260" s="28"/>
      <c r="O260" s="28"/>
      <c r="P260" s="4" t="str">
        <f t="shared" si="12"/>
        <v/>
      </c>
      <c r="Q260" s="4"/>
      <c r="R260" s="4"/>
      <c r="S260" s="4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2.75" customHeight="1" x14ac:dyDescent="0.25">
      <c r="A261" s="30"/>
      <c r="B261" s="39"/>
      <c r="C261" s="31"/>
      <c r="D261" s="56"/>
      <c r="E261" s="4" t="s">
        <v>48</v>
      </c>
      <c r="F261" s="28"/>
      <c r="G261" s="34">
        <v>98499</v>
      </c>
      <c r="H261" s="28"/>
      <c r="I261" s="28"/>
      <c r="J261" s="28"/>
      <c r="K261" s="28"/>
      <c r="L261" s="28"/>
      <c r="M261" s="28">
        <f t="shared" si="13"/>
        <v>100370.48099999999</v>
      </c>
      <c r="N261" s="28"/>
      <c r="O261" s="28"/>
      <c r="P261" s="4" t="str">
        <f t="shared" si="12"/>
        <v/>
      </c>
      <c r="Q261" s="4"/>
      <c r="R261" s="4"/>
      <c r="S261" s="4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2.75" customHeight="1" x14ac:dyDescent="0.25">
      <c r="A262" s="30"/>
      <c r="B262" s="39"/>
      <c r="C262" s="31"/>
      <c r="D262" s="56"/>
      <c r="E262" s="33" t="s">
        <v>49</v>
      </c>
      <c r="F262" s="28"/>
      <c r="G262" s="34">
        <v>84983.005396950859</v>
      </c>
      <c r="H262" s="28"/>
      <c r="I262" s="28"/>
      <c r="J262" s="28"/>
      <c r="K262" s="28"/>
      <c r="L262" s="28"/>
      <c r="M262" s="28">
        <f t="shared" si="13"/>
        <v>86597.682499492919</v>
      </c>
      <c r="N262" s="28"/>
      <c r="O262" s="28"/>
      <c r="P262" s="4" t="str">
        <f t="shared" si="12"/>
        <v/>
      </c>
      <c r="Q262" s="4"/>
      <c r="R262" s="4"/>
      <c r="S262" s="4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2.75" customHeight="1" x14ac:dyDescent="0.25">
      <c r="A263" s="30"/>
      <c r="B263" s="39"/>
      <c r="C263" s="31">
        <v>124</v>
      </c>
      <c r="D263" s="56"/>
      <c r="E263" s="33" t="s">
        <v>315</v>
      </c>
      <c r="F263" s="28">
        <v>1</v>
      </c>
      <c r="G263" s="34">
        <v>96054.543553450625</v>
      </c>
      <c r="H263" s="28"/>
      <c r="I263" s="28"/>
      <c r="J263" s="28"/>
      <c r="K263" s="28"/>
      <c r="L263" s="28"/>
      <c r="M263" s="28">
        <f t="shared" si="13"/>
        <v>97879.579880966179</v>
      </c>
      <c r="N263" s="28"/>
      <c r="O263" s="28"/>
      <c r="P263" s="4" t="str">
        <f t="shared" si="12"/>
        <v/>
      </c>
      <c r="Q263" s="4"/>
      <c r="R263" s="4"/>
      <c r="S263" s="4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2.75" customHeight="1" x14ac:dyDescent="0.25">
      <c r="A264" s="30"/>
      <c r="B264" s="39"/>
      <c r="C264" s="31">
        <v>125</v>
      </c>
      <c r="D264" s="56"/>
      <c r="E264" s="33" t="s">
        <v>87</v>
      </c>
      <c r="F264" s="28">
        <v>4</v>
      </c>
      <c r="G264" s="34">
        <v>72044.553980049677</v>
      </c>
      <c r="H264" s="28"/>
      <c r="I264" s="28"/>
      <c r="J264" s="28"/>
      <c r="K264" s="28"/>
      <c r="L264" s="35"/>
      <c r="M264" s="28">
        <f t="shared" si="13"/>
        <v>73413.400505670608</v>
      </c>
      <c r="N264" s="28"/>
      <c r="O264" s="28"/>
      <c r="P264" s="4" t="str">
        <f t="shared" si="12"/>
        <v/>
      </c>
      <c r="Q264" s="4"/>
      <c r="R264" s="4"/>
      <c r="S264" s="4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2.75" customHeight="1" x14ac:dyDescent="0.25">
      <c r="A265" s="30"/>
      <c r="B265" s="39"/>
      <c r="C265" s="31"/>
      <c r="D265" s="56"/>
      <c r="E265" s="36" t="s">
        <v>44</v>
      </c>
      <c r="F265" s="37">
        <f>SUM(F255:F264)</f>
        <v>33</v>
      </c>
      <c r="G265" s="33"/>
      <c r="H265" s="37">
        <f>SUM(H255:H264)</f>
        <v>0</v>
      </c>
      <c r="I265" s="29"/>
      <c r="J265" s="37">
        <f>SUM(J255:J264)</f>
        <v>0</v>
      </c>
      <c r="K265" s="29"/>
      <c r="L265" s="29">
        <f>SUM(L255:L264)</f>
        <v>0</v>
      </c>
      <c r="M265" s="29"/>
      <c r="N265" s="37">
        <f>SUM(N255:N264)</f>
        <v>0</v>
      </c>
      <c r="O265" s="29"/>
      <c r="P265" s="4"/>
      <c r="Q265" s="4"/>
      <c r="R265" s="4"/>
      <c r="S265" s="4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2.75" customHeight="1" x14ac:dyDescent="0.25">
      <c r="A266" s="30"/>
      <c r="B266" s="39"/>
      <c r="C266" s="31"/>
      <c r="D266" s="56"/>
      <c r="E266" s="3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4" t="str">
        <f t="shared" ref="P266:P303" si="14">IF(N266="","",IF(N266=0,"DELETE",""))</f>
        <v/>
      </c>
      <c r="Q266" s="4"/>
      <c r="R266" s="4"/>
      <c r="S266" s="4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s="3" customFormat="1" ht="12.75" customHeight="1" x14ac:dyDescent="0.25">
      <c r="A267" s="30"/>
      <c r="B267" s="39"/>
      <c r="C267" s="31"/>
      <c r="D267" s="56"/>
      <c r="E267" s="38" t="s">
        <v>23</v>
      </c>
      <c r="F267" s="28"/>
      <c r="G267" s="28"/>
      <c r="H267" s="28"/>
      <c r="I267" s="28"/>
      <c r="J267" s="28"/>
      <c r="K267" s="28"/>
      <c r="L267" s="28"/>
      <c r="M267" s="28"/>
      <c r="N267" s="4"/>
      <c r="O267" s="4"/>
      <c r="P267" s="4"/>
      <c r="Q267" s="4"/>
      <c r="R267" s="4"/>
      <c r="S267" s="4"/>
    </row>
    <row r="268" spans="1:44" s="3" customFormat="1" ht="12.75" customHeight="1" x14ac:dyDescent="0.25">
      <c r="A268" s="30"/>
      <c r="B268" s="39"/>
      <c r="C268" s="31"/>
      <c r="D268" s="56"/>
      <c r="E268" s="38" t="s">
        <v>123</v>
      </c>
      <c r="F268" s="28"/>
      <c r="G268" s="28"/>
      <c r="H268" s="28"/>
      <c r="I268" s="28"/>
      <c r="J268" s="28"/>
      <c r="K268" s="28"/>
      <c r="L268" s="28"/>
      <c r="M268" s="28"/>
      <c r="N268" s="4"/>
      <c r="O268" s="4"/>
      <c r="P268" s="4"/>
      <c r="Q268" s="4"/>
      <c r="R268" s="4"/>
      <c r="S268" s="4"/>
    </row>
    <row r="269" spans="1:44" s="89" customFormat="1" ht="12.75" customHeight="1" x14ac:dyDescent="0.2">
      <c r="A269" s="83"/>
      <c r="B269" s="83"/>
      <c r="C269" s="31">
        <v>126</v>
      </c>
      <c r="D269" s="85"/>
      <c r="E269" s="85" t="s">
        <v>279</v>
      </c>
      <c r="F269" s="87">
        <v>1</v>
      </c>
      <c r="G269" s="87"/>
      <c r="H269" s="87"/>
      <c r="I269" s="87"/>
      <c r="J269" s="87"/>
      <c r="K269" s="87"/>
      <c r="L269" s="87"/>
      <c r="M269" s="87"/>
      <c r="N269" s="88"/>
      <c r="O269" s="88"/>
    </row>
    <row r="270" spans="1:44" s="89" customFormat="1" ht="12.75" customHeight="1" x14ac:dyDescent="0.2">
      <c r="A270" s="83"/>
      <c r="B270" s="83" t="s">
        <v>280</v>
      </c>
      <c r="C270" s="85"/>
      <c r="D270" s="85"/>
      <c r="E270" s="85" t="s">
        <v>281</v>
      </c>
      <c r="F270" s="87"/>
      <c r="G270" s="87" t="s">
        <v>282</v>
      </c>
      <c r="H270" s="87"/>
      <c r="I270" s="87"/>
      <c r="J270" s="87"/>
      <c r="K270" s="87"/>
      <c r="L270" s="87"/>
      <c r="M270" s="87" t="s">
        <v>282</v>
      </c>
      <c r="N270" s="88"/>
      <c r="O270" s="88"/>
    </row>
    <row r="271" spans="1:44" s="89" customFormat="1" ht="12.75" customHeight="1" x14ac:dyDescent="0.2">
      <c r="A271" s="83"/>
      <c r="B271" s="83" t="s">
        <v>147</v>
      </c>
      <c r="C271" s="84"/>
      <c r="D271" s="85"/>
      <c r="E271" s="86" t="s">
        <v>148</v>
      </c>
      <c r="F271" s="87"/>
      <c r="G271" s="87" t="s">
        <v>149</v>
      </c>
      <c r="H271" s="87"/>
      <c r="I271" s="87"/>
      <c r="J271" s="87"/>
      <c r="K271" s="87"/>
      <c r="L271" s="87"/>
      <c r="M271" s="87" t="s">
        <v>149</v>
      </c>
      <c r="N271" s="88"/>
      <c r="O271" s="88"/>
    </row>
    <row r="272" spans="1:44" s="89" customFormat="1" ht="12.75" customHeight="1" x14ac:dyDescent="0.2">
      <c r="A272" s="83"/>
      <c r="B272" s="83" t="s">
        <v>221</v>
      </c>
      <c r="C272" s="85"/>
      <c r="D272" s="85"/>
      <c r="E272" s="85" t="s">
        <v>222</v>
      </c>
      <c r="F272" s="87"/>
      <c r="G272" s="87" t="s">
        <v>154</v>
      </c>
      <c r="H272" s="87"/>
      <c r="I272" s="87"/>
      <c r="J272" s="87"/>
      <c r="K272" s="87"/>
      <c r="L272" s="87"/>
      <c r="M272" s="87" t="s">
        <v>154</v>
      </c>
      <c r="N272" s="88"/>
      <c r="O272" s="88"/>
    </row>
    <row r="273" spans="1:19" s="89" customFormat="1" ht="12.75" customHeight="1" x14ac:dyDescent="0.2">
      <c r="A273" s="83"/>
      <c r="B273" s="83" t="s">
        <v>223</v>
      </c>
      <c r="C273" s="85"/>
      <c r="D273" s="85"/>
      <c r="E273" s="85" t="s">
        <v>224</v>
      </c>
      <c r="F273" s="87"/>
      <c r="G273" s="87" t="s">
        <v>159</v>
      </c>
      <c r="H273" s="87"/>
      <c r="I273" s="87"/>
      <c r="J273" s="87"/>
      <c r="K273" s="87"/>
      <c r="L273" s="87"/>
      <c r="M273" s="87" t="s">
        <v>159</v>
      </c>
      <c r="N273" s="88"/>
      <c r="O273" s="88"/>
    </row>
    <row r="274" spans="1:19" s="89" customFormat="1" ht="12.75" customHeight="1" x14ac:dyDescent="0.2">
      <c r="A274" s="83"/>
      <c r="B274" s="83" t="s">
        <v>160</v>
      </c>
      <c r="C274" s="84"/>
      <c r="D274" s="85"/>
      <c r="E274" s="86" t="s">
        <v>161</v>
      </c>
      <c r="F274" s="87"/>
      <c r="G274" s="87" t="s">
        <v>126</v>
      </c>
      <c r="H274" s="87"/>
      <c r="I274" s="87"/>
      <c r="J274" s="87"/>
      <c r="K274" s="87"/>
      <c r="L274" s="87"/>
      <c r="M274" s="87" t="s">
        <v>126</v>
      </c>
      <c r="N274" s="88"/>
      <c r="O274" s="88"/>
    </row>
    <row r="275" spans="1:19" s="89" customFormat="1" ht="12.75" customHeight="1" x14ac:dyDescent="0.2">
      <c r="A275" s="83"/>
      <c r="B275" s="83" t="s">
        <v>178</v>
      </c>
      <c r="C275" s="84"/>
      <c r="D275" s="85"/>
      <c r="E275" s="86" t="s">
        <v>179</v>
      </c>
      <c r="F275" s="87"/>
      <c r="G275" s="87" t="s">
        <v>132</v>
      </c>
      <c r="H275" s="87"/>
      <c r="I275" s="87"/>
      <c r="J275" s="87"/>
      <c r="K275" s="87"/>
      <c r="L275" s="87"/>
      <c r="M275" s="87" t="s">
        <v>132</v>
      </c>
      <c r="N275" s="88"/>
      <c r="O275" s="88"/>
    </row>
    <row r="276" spans="1:19" s="89" customFormat="1" ht="12.75" customHeight="1" x14ac:dyDescent="0.2">
      <c r="A276" s="83"/>
      <c r="B276" s="83" t="s">
        <v>203</v>
      </c>
      <c r="C276" s="85"/>
      <c r="D276" s="85"/>
      <c r="E276" s="85" t="s">
        <v>283</v>
      </c>
      <c r="F276" s="87"/>
      <c r="G276" s="87" t="s">
        <v>135</v>
      </c>
      <c r="H276" s="87"/>
      <c r="I276" s="87"/>
      <c r="J276" s="87"/>
      <c r="K276" s="87"/>
      <c r="L276" s="87"/>
      <c r="M276" s="87" t="s">
        <v>135</v>
      </c>
      <c r="N276" s="88"/>
      <c r="O276" s="88"/>
    </row>
    <row r="277" spans="1:19" s="89" customFormat="1" ht="12.75" customHeight="1" x14ac:dyDescent="0.2">
      <c r="A277" s="83"/>
      <c r="B277" s="83" t="s">
        <v>328</v>
      </c>
      <c r="C277" s="85"/>
      <c r="D277" s="85"/>
      <c r="E277" s="85" t="s">
        <v>329</v>
      </c>
      <c r="F277" s="87"/>
      <c r="G277" s="87" t="s">
        <v>206</v>
      </c>
      <c r="H277" s="87"/>
      <c r="I277" s="87"/>
      <c r="J277" s="87"/>
      <c r="K277" s="87"/>
      <c r="L277" s="87"/>
      <c r="M277" s="87" t="s">
        <v>206</v>
      </c>
      <c r="N277" s="88"/>
      <c r="O277" s="88"/>
    </row>
    <row r="278" spans="1:19" s="81" customFormat="1" ht="12.75" customHeight="1" x14ac:dyDescent="0.2">
      <c r="A278" s="76"/>
      <c r="B278" s="76"/>
      <c r="C278" s="31">
        <v>127</v>
      </c>
      <c r="D278" s="77"/>
      <c r="E278" s="78" t="s">
        <v>268</v>
      </c>
      <c r="F278" s="79">
        <v>5</v>
      </c>
      <c r="G278" s="79"/>
      <c r="H278" s="79"/>
      <c r="I278" s="79"/>
      <c r="J278" s="79"/>
      <c r="K278" s="79"/>
      <c r="L278" s="79"/>
      <c r="M278" s="79"/>
      <c r="N278" s="79"/>
      <c r="O278" s="80"/>
      <c r="P278" s="79"/>
      <c r="Q278" s="80"/>
      <c r="R278" s="79"/>
      <c r="S278" s="80"/>
    </row>
    <row r="279" spans="1:19" s="81" customFormat="1" ht="12.75" customHeight="1" x14ac:dyDescent="0.2">
      <c r="A279" s="76"/>
      <c r="B279" s="76" t="s">
        <v>269</v>
      </c>
      <c r="C279" s="82"/>
      <c r="D279" s="77"/>
      <c r="E279" s="78" t="s">
        <v>270</v>
      </c>
      <c r="F279" s="79"/>
      <c r="G279" s="79" t="s">
        <v>126</v>
      </c>
      <c r="H279" s="79"/>
      <c r="I279" s="79"/>
      <c r="J279" s="79"/>
      <c r="K279" s="79"/>
      <c r="L279" s="79"/>
      <c r="M279" s="80" t="str">
        <f>G279</f>
        <v>GRADE C115</v>
      </c>
      <c r="N279" s="79"/>
      <c r="O279" s="79"/>
      <c r="P279" s="80"/>
      <c r="R279" s="80"/>
    </row>
    <row r="280" spans="1:19" s="81" customFormat="1" ht="12.75" customHeight="1" x14ac:dyDescent="0.2">
      <c r="A280" s="76"/>
      <c r="B280" s="76" t="s">
        <v>124</v>
      </c>
      <c r="C280" s="82"/>
      <c r="D280" s="77"/>
      <c r="E280" s="78" t="s">
        <v>125</v>
      </c>
      <c r="F280" s="79"/>
      <c r="G280" s="79" t="s">
        <v>126</v>
      </c>
      <c r="H280" s="79"/>
      <c r="I280" s="79"/>
      <c r="J280" s="79"/>
      <c r="K280" s="79"/>
      <c r="L280" s="79"/>
      <c r="M280" s="80" t="str">
        <f>G280</f>
        <v>GRADE C115</v>
      </c>
      <c r="N280" s="79"/>
      <c r="O280" s="79"/>
      <c r="P280" s="80"/>
      <c r="R280" s="80"/>
    </row>
    <row r="281" spans="1:19" s="81" customFormat="1" ht="12.75" customHeight="1" x14ac:dyDescent="0.2">
      <c r="A281" s="76"/>
      <c r="B281" s="76" t="s">
        <v>171</v>
      </c>
      <c r="C281" s="82"/>
      <c r="D281" s="77"/>
      <c r="E281" s="78" t="s">
        <v>172</v>
      </c>
      <c r="F281" s="79"/>
      <c r="G281" s="79" t="s">
        <v>129</v>
      </c>
      <c r="H281" s="79"/>
      <c r="I281" s="79"/>
      <c r="J281" s="79"/>
      <c r="K281" s="79"/>
      <c r="L281" s="79"/>
      <c r="M281" s="80" t="str">
        <f>G281</f>
        <v>GRADE C113</v>
      </c>
      <c r="N281" s="79"/>
      <c r="O281" s="79"/>
      <c r="P281" s="80"/>
      <c r="R281" s="80"/>
    </row>
    <row r="282" spans="1:19" s="89" customFormat="1" ht="12.75" customHeight="1" x14ac:dyDescent="0.2">
      <c r="A282" s="83"/>
      <c r="B282" s="83" t="s">
        <v>130</v>
      </c>
      <c r="C282" s="84"/>
      <c r="D282" s="85"/>
      <c r="E282" s="86" t="s">
        <v>131</v>
      </c>
      <c r="F282" s="87"/>
      <c r="G282" s="87" t="s">
        <v>132</v>
      </c>
      <c r="H282" s="87"/>
      <c r="I282" s="87"/>
      <c r="J282" s="87"/>
      <c r="K282" s="87"/>
      <c r="L282" s="87"/>
      <c r="M282" s="87" t="s">
        <v>132</v>
      </c>
      <c r="N282" s="88"/>
      <c r="O282" s="88"/>
    </row>
    <row r="283" spans="1:19" s="81" customFormat="1" ht="12.75" customHeight="1" x14ac:dyDescent="0.2">
      <c r="A283" s="76"/>
      <c r="B283" s="76" t="s">
        <v>271</v>
      </c>
      <c r="C283" s="82"/>
      <c r="D283" s="77"/>
      <c r="E283" s="78" t="s">
        <v>272</v>
      </c>
      <c r="F283" s="79"/>
      <c r="G283" s="79" t="s">
        <v>132</v>
      </c>
      <c r="H283" s="79"/>
      <c r="I283" s="79"/>
      <c r="J283" s="79"/>
      <c r="K283" s="79"/>
      <c r="L283" s="79"/>
      <c r="M283" s="80" t="str">
        <f>G283</f>
        <v>GRADE C112</v>
      </c>
      <c r="N283" s="79"/>
      <c r="O283" s="79"/>
      <c r="P283" s="80"/>
      <c r="R283" s="80"/>
    </row>
    <row r="284" spans="1:19" s="89" customFormat="1" ht="12.75" customHeight="1" x14ac:dyDescent="0.2">
      <c r="A284" s="83"/>
      <c r="B284" s="83" t="s">
        <v>201</v>
      </c>
      <c r="C284" s="84"/>
      <c r="D284" s="85"/>
      <c r="E284" s="86" t="s">
        <v>202</v>
      </c>
      <c r="F284" s="87"/>
      <c r="G284" s="87" t="s">
        <v>196</v>
      </c>
      <c r="H284" s="87"/>
      <c r="I284" s="87"/>
      <c r="J284" s="87"/>
      <c r="K284" s="87"/>
      <c r="L284" s="87"/>
      <c r="M284" s="87" t="s">
        <v>196</v>
      </c>
      <c r="N284" s="88"/>
      <c r="O284" s="88"/>
    </row>
    <row r="285" spans="1:19" s="81" customFormat="1" ht="12.75" customHeight="1" x14ac:dyDescent="0.2">
      <c r="A285" s="76"/>
      <c r="B285" s="76" t="s">
        <v>273</v>
      </c>
      <c r="C285" s="82"/>
      <c r="D285" s="77"/>
      <c r="E285" s="78" t="s">
        <v>274</v>
      </c>
      <c r="F285" s="79"/>
      <c r="G285" s="79" t="s">
        <v>196</v>
      </c>
      <c r="H285" s="79"/>
      <c r="I285" s="79"/>
      <c r="J285" s="79"/>
      <c r="K285" s="79"/>
      <c r="L285" s="79"/>
      <c r="M285" s="80" t="str">
        <f>G285</f>
        <v>GRADE C109</v>
      </c>
      <c r="N285" s="79"/>
      <c r="O285" s="79"/>
      <c r="P285" s="80"/>
      <c r="R285" s="80"/>
    </row>
    <row r="286" spans="1:19" s="89" customFormat="1" ht="12.75" customHeight="1" x14ac:dyDescent="0.2">
      <c r="A286" s="83"/>
      <c r="B286" s="83" t="s">
        <v>209</v>
      </c>
      <c r="C286" s="84"/>
      <c r="D286" s="85"/>
      <c r="E286" s="86" t="s">
        <v>210</v>
      </c>
      <c r="F286" s="87"/>
      <c r="G286" s="87" t="s">
        <v>211</v>
      </c>
      <c r="H286" s="87"/>
      <c r="I286" s="87"/>
      <c r="J286" s="87"/>
      <c r="K286" s="87"/>
      <c r="L286" s="87"/>
      <c r="M286" s="87" t="s">
        <v>211</v>
      </c>
      <c r="N286" s="88"/>
      <c r="O286" s="88"/>
    </row>
    <row r="287" spans="1:19" s="3" customFormat="1" ht="12.75" customHeight="1" x14ac:dyDescent="0.25">
      <c r="A287" s="30"/>
      <c r="B287" s="39"/>
      <c r="C287" s="31"/>
      <c r="D287" s="56"/>
      <c r="E287" s="36" t="s">
        <v>44</v>
      </c>
      <c r="F287" s="37">
        <f>SUM(F269:F286)</f>
        <v>6</v>
      </c>
      <c r="G287" s="28"/>
      <c r="H287" s="37">
        <f>SUM(H269:H286)</f>
        <v>0</v>
      </c>
      <c r="I287" s="28"/>
      <c r="J287" s="37">
        <f>SUM(J269:J286)</f>
        <v>0</v>
      </c>
      <c r="K287" s="28"/>
      <c r="L287" s="37">
        <f>SUM(L269:L286)</f>
        <v>0</v>
      </c>
      <c r="M287" s="28"/>
      <c r="N287" s="37">
        <f>SUM(N269:N286)</f>
        <v>0</v>
      </c>
      <c r="O287" s="4"/>
      <c r="P287" s="4"/>
      <c r="Q287" s="4"/>
      <c r="R287" s="4"/>
      <c r="S287" s="4"/>
    </row>
    <row r="288" spans="1:19" s="3" customFormat="1" ht="12.75" customHeight="1" x14ac:dyDescent="0.25">
      <c r="A288" s="30"/>
      <c r="B288" s="39"/>
      <c r="C288" s="31"/>
      <c r="D288" s="56"/>
      <c r="E288" s="38"/>
      <c r="F288" s="28"/>
      <c r="G288" s="28"/>
      <c r="H288" s="28"/>
      <c r="I288" s="28"/>
      <c r="J288" s="28"/>
      <c r="K288" s="28"/>
      <c r="L288" s="28"/>
      <c r="M288" s="28"/>
      <c r="N288" s="4"/>
      <c r="O288" s="4"/>
      <c r="P288" s="4"/>
      <c r="Q288" s="4"/>
      <c r="R288" s="4"/>
      <c r="S288" s="4"/>
    </row>
    <row r="289" spans="1:44" ht="12.75" customHeight="1" x14ac:dyDescent="0.25">
      <c r="A289" s="30"/>
      <c r="B289" s="39"/>
      <c r="C289" s="31"/>
      <c r="D289" s="56"/>
      <c r="E289" s="32" t="s">
        <v>88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4" t="str">
        <f t="shared" si="14"/>
        <v/>
      </c>
      <c r="Q289" s="4"/>
      <c r="R289" s="4"/>
      <c r="S289" s="4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ht="12.75" customHeight="1" x14ac:dyDescent="0.25">
      <c r="A290" s="30"/>
      <c r="B290" s="39"/>
      <c r="C290" s="31"/>
      <c r="D290" s="56"/>
      <c r="E290" s="32"/>
      <c r="F290" s="28"/>
      <c r="G290" s="33"/>
      <c r="H290" s="29"/>
      <c r="I290" s="29"/>
      <c r="J290" s="29"/>
      <c r="K290" s="29"/>
      <c r="L290" s="29"/>
      <c r="M290" s="29"/>
      <c r="N290" s="29"/>
      <c r="O290" s="29"/>
      <c r="P290" s="4" t="str">
        <f t="shared" si="14"/>
        <v/>
      </c>
      <c r="Q290" s="4"/>
      <c r="R290" s="4"/>
      <c r="S290" s="4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ht="12.75" customHeight="1" x14ac:dyDescent="0.25">
      <c r="A291" s="30"/>
      <c r="B291" s="39"/>
      <c r="C291" s="31"/>
      <c r="D291" s="56"/>
      <c r="E291" s="33" t="s">
        <v>23</v>
      </c>
      <c r="F291" s="28"/>
      <c r="G291" s="33"/>
      <c r="H291" s="29"/>
      <c r="I291" s="29"/>
      <c r="J291" s="29"/>
      <c r="K291" s="29"/>
      <c r="L291" s="29"/>
      <c r="M291" s="29"/>
      <c r="N291" s="29"/>
      <c r="O291" s="29"/>
      <c r="P291" s="4" t="str">
        <f t="shared" si="14"/>
        <v/>
      </c>
      <c r="Q291" s="4"/>
      <c r="R291" s="4"/>
      <c r="S291" s="4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ht="12.75" customHeight="1" x14ac:dyDescent="0.25">
      <c r="A292" s="30"/>
      <c r="B292" s="39"/>
      <c r="C292" s="31"/>
      <c r="D292" s="56"/>
      <c r="E292" s="41" t="s">
        <v>84</v>
      </c>
      <c r="F292" s="28"/>
      <c r="G292" s="33"/>
      <c r="H292" s="29"/>
      <c r="I292" s="29"/>
      <c r="J292" s="29"/>
      <c r="K292" s="29"/>
      <c r="L292" s="29"/>
      <c r="M292" s="29"/>
      <c r="N292" s="29"/>
      <c r="O292" s="29"/>
      <c r="P292" s="4" t="str">
        <f t="shared" si="14"/>
        <v/>
      </c>
      <c r="Q292" s="4"/>
      <c r="R292" s="4"/>
      <c r="S292" s="4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ht="12.75" customHeight="1" x14ac:dyDescent="0.25">
      <c r="A293" s="30"/>
      <c r="B293" s="39"/>
      <c r="C293" s="31">
        <v>128</v>
      </c>
      <c r="D293" s="56"/>
      <c r="E293" s="4" t="s">
        <v>89</v>
      </c>
      <c r="F293" s="28">
        <v>14</v>
      </c>
      <c r="G293" s="34"/>
      <c r="H293" s="49"/>
      <c r="I293" s="28"/>
      <c r="J293" s="28"/>
      <c r="K293" s="28"/>
      <c r="L293" s="28"/>
      <c r="M293" s="28"/>
      <c r="N293" s="28"/>
      <c r="O293" s="28"/>
      <c r="P293" s="4" t="str">
        <f t="shared" si="14"/>
        <v/>
      </c>
      <c r="Q293" s="4"/>
      <c r="R293" s="4"/>
      <c r="S293" s="4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ht="12.75" customHeight="1" x14ac:dyDescent="0.25">
      <c r="A294" s="30"/>
      <c r="B294" s="39"/>
      <c r="C294" s="31"/>
      <c r="D294" s="56"/>
      <c r="E294" s="4" t="s">
        <v>53</v>
      </c>
      <c r="F294" s="28"/>
      <c r="G294" s="34">
        <v>219138.2254686075</v>
      </c>
      <c r="H294" s="49"/>
      <c r="I294" s="28"/>
      <c r="J294" s="28"/>
      <c r="K294" s="28"/>
      <c r="L294" s="28"/>
      <c r="M294" s="28">
        <f>G294*(1+$P$8)</f>
        <v>223301.85175251102</v>
      </c>
      <c r="N294" s="28"/>
      <c r="O294" s="28"/>
      <c r="P294" s="4" t="str">
        <f t="shared" si="14"/>
        <v/>
      </c>
      <c r="Q294" s="4"/>
      <c r="R294" s="4"/>
      <c r="S294" s="4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ht="12.75" customHeight="1" x14ac:dyDescent="0.25">
      <c r="A295" s="30"/>
      <c r="B295" s="39"/>
      <c r="C295" s="31"/>
      <c r="D295" s="56"/>
      <c r="E295" s="33" t="s">
        <v>55</v>
      </c>
      <c r="F295" s="28"/>
      <c r="G295" s="34">
        <v>187513.40432241876</v>
      </c>
      <c r="H295" s="49"/>
      <c r="I295" s="28"/>
      <c r="J295" s="28"/>
      <c r="K295" s="28"/>
      <c r="L295" s="28"/>
      <c r="M295" s="28">
        <f>G295*(1+$P$8)</f>
        <v>191076.15900454469</v>
      </c>
      <c r="N295" s="28"/>
      <c r="O295" s="28"/>
      <c r="P295" s="4" t="str">
        <f t="shared" si="14"/>
        <v/>
      </c>
      <c r="Q295" s="4"/>
      <c r="R295" s="4"/>
      <c r="S295" s="4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ht="12.75" customHeight="1" x14ac:dyDescent="0.25">
      <c r="A296" s="30"/>
      <c r="B296" s="39"/>
      <c r="C296" s="31"/>
      <c r="D296" s="56"/>
      <c r="E296" s="33" t="s">
        <v>56</v>
      </c>
      <c r="F296" s="28"/>
      <c r="G296" s="34">
        <v>107865.9521640015</v>
      </c>
      <c r="H296" s="49"/>
      <c r="I296" s="28"/>
      <c r="J296" s="28"/>
      <c r="K296" s="28"/>
      <c r="L296" s="28"/>
      <c r="M296" s="28">
        <f>G296*(1+$P$8)</f>
        <v>109915.40525511753</v>
      </c>
      <c r="N296" s="28"/>
      <c r="O296" s="28"/>
      <c r="P296" s="4" t="str">
        <f t="shared" si="14"/>
        <v/>
      </c>
      <c r="Q296" s="4"/>
      <c r="R296" s="4"/>
      <c r="S296" s="4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ht="12.75" customHeight="1" x14ac:dyDescent="0.25">
      <c r="A297" s="30"/>
      <c r="B297" s="39"/>
      <c r="C297" s="31">
        <v>129</v>
      </c>
      <c r="D297" s="56"/>
      <c r="E297" s="33" t="s">
        <v>90</v>
      </c>
      <c r="F297" s="28">
        <v>1</v>
      </c>
      <c r="G297" s="34">
        <v>210507.72943739113</v>
      </c>
      <c r="H297" s="49"/>
      <c r="I297" s="28"/>
      <c r="J297" s="28"/>
      <c r="K297" s="28"/>
      <c r="L297" s="28"/>
      <c r="M297" s="28">
        <f>G297*(1+$P$8)</f>
        <v>214507.37629670155</v>
      </c>
      <c r="N297" s="28"/>
      <c r="O297" s="28"/>
      <c r="P297" s="4" t="str">
        <f t="shared" si="14"/>
        <v/>
      </c>
      <c r="Q297" s="4"/>
      <c r="R297" s="4"/>
      <c r="S297" s="4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ht="12.75" customHeight="1" x14ac:dyDescent="0.25">
      <c r="A298" s="30"/>
      <c r="B298" s="39"/>
      <c r="C298" s="31">
        <v>130</v>
      </c>
      <c r="D298" s="56"/>
      <c r="E298" s="33" t="s">
        <v>60</v>
      </c>
      <c r="F298" s="28">
        <v>1</v>
      </c>
      <c r="G298" s="34">
        <v>163156.02037811928</v>
      </c>
      <c r="H298" s="49"/>
      <c r="I298" s="28"/>
      <c r="J298" s="28"/>
      <c r="K298" s="28"/>
      <c r="L298" s="28"/>
      <c r="M298" s="28">
        <f>G298*(1+$P$8)</f>
        <v>166255.98476530352</v>
      </c>
      <c r="N298" s="28"/>
      <c r="O298" s="28"/>
      <c r="P298" s="4" t="str">
        <f t="shared" si="14"/>
        <v/>
      </c>
      <c r="Q298" s="4"/>
      <c r="R298" s="4"/>
      <c r="S298" s="4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ht="12.75" customHeight="1" x14ac:dyDescent="0.25">
      <c r="A299" s="30"/>
      <c r="B299" s="39"/>
      <c r="C299" s="31">
        <v>131</v>
      </c>
      <c r="D299" s="56"/>
      <c r="E299" s="33" t="s">
        <v>91</v>
      </c>
      <c r="F299" s="28">
        <v>8</v>
      </c>
      <c r="G299" s="34"/>
      <c r="H299" s="49"/>
      <c r="I299" s="28"/>
      <c r="J299" s="28"/>
      <c r="K299" s="28"/>
      <c r="L299" s="28"/>
      <c r="M299" s="28"/>
      <c r="N299" s="28"/>
      <c r="O299" s="28"/>
      <c r="P299" s="4" t="str">
        <f t="shared" si="14"/>
        <v/>
      </c>
      <c r="Q299" s="4"/>
      <c r="R299" s="4"/>
      <c r="S299" s="4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ht="12.75" customHeight="1" x14ac:dyDescent="0.25">
      <c r="A300" s="30"/>
      <c r="B300" s="39"/>
      <c r="C300" s="31"/>
      <c r="D300" s="56"/>
      <c r="E300" s="33" t="s">
        <v>47</v>
      </c>
      <c r="F300" s="28"/>
      <c r="G300" s="34">
        <v>108692</v>
      </c>
      <c r="H300" s="49"/>
      <c r="I300" s="28"/>
      <c r="J300" s="28"/>
      <c r="K300" s="28"/>
      <c r="L300" s="28"/>
      <c r="M300" s="28">
        <f>G300*(1+$P$8)</f>
        <v>110757.14799999999</v>
      </c>
      <c r="N300" s="28"/>
      <c r="O300" s="28"/>
      <c r="P300" s="4" t="str">
        <f t="shared" si="14"/>
        <v/>
      </c>
      <c r="Q300" s="4"/>
      <c r="R300" s="4"/>
      <c r="S300" s="4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ht="12.75" customHeight="1" x14ac:dyDescent="0.25">
      <c r="A301" s="30"/>
      <c r="B301" s="39"/>
      <c r="C301" s="31"/>
      <c r="D301" s="56"/>
      <c r="E301" s="33" t="s">
        <v>48</v>
      </c>
      <c r="F301" s="28"/>
      <c r="G301" s="34">
        <v>98499</v>
      </c>
      <c r="H301" s="49"/>
      <c r="I301" s="28"/>
      <c r="J301" s="28"/>
      <c r="K301" s="28"/>
      <c r="L301" s="28"/>
      <c r="M301" s="28">
        <f>G301*(1+$P$8)</f>
        <v>100370.48099999999</v>
      </c>
      <c r="N301" s="28"/>
      <c r="O301" s="28"/>
      <c r="P301" s="4" t="str">
        <f t="shared" si="14"/>
        <v/>
      </c>
      <c r="Q301" s="4"/>
      <c r="R301" s="4"/>
      <c r="S301" s="4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ht="12.75" customHeight="1" x14ac:dyDescent="0.25">
      <c r="A302" s="30"/>
      <c r="B302" s="39"/>
      <c r="C302" s="31"/>
      <c r="D302" s="56"/>
      <c r="E302" s="33" t="s">
        <v>49</v>
      </c>
      <c r="F302" s="28"/>
      <c r="G302" s="34">
        <v>84983.005396950859</v>
      </c>
      <c r="H302" s="49"/>
      <c r="I302" s="28"/>
      <c r="J302" s="28"/>
      <c r="K302" s="28"/>
      <c r="L302" s="28"/>
      <c r="M302" s="28">
        <f>G302*(1+$P$8)</f>
        <v>86597.682499492919</v>
      </c>
      <c r="N302" s="28"/>
      <c r="O302" s="28"/>
      <c r="P302" s="4" t="str">
        <f t="shared" si="14"/>
        <v/>
      </c>
      <c r="Q302" s="4"/>
      <c r="R302" s="4"/>
      <c r="S302" s="4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ht="12.75" customHeight="1" x14ac:dyDescent="0.25">
      <c r="A303" s="30"/>
      <c r="B303" s="39"/>
      <c r="C303" s="31">
        <v>132</v>
      </c>
      <c r="D303" s="56"/>
      <c r="E303" s="41" t="s">
        <v>59</v>
      </c>
      <c r="F303" s="28">
        <v>7</v>
      </c>
      <c r="G303" s="34">
        <v>86375.234745971786</v>
      </c>
      <c r="H303" s="28"/>
      <c r="I303" s="28"/>
      <c r="J303" s="28"/>
      <c r="K303" s="28"/>
      <c r="L303" s="35"/>
      <c r="M303" s="28">
        <f>G303*(1+$P$8)</f>
        <v>88016.364206145241</v>
      </c>
      <c r="N303" s="28"/>
      <c r="O303" s="28"/>
      <c r="P303" s="4" t="str">
        <f t="shared" si="14"/>
        <v/>
      </c>
      <c r="Q303" s="4"/>
      <c r="R303" s="4"/>
      <c r="S303" s="4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ht="12.75" customHeight="1" x14ac:dyDescent="0.25">
      <c r="A304" s="30"/>
      <c r="B304" s="39"/>
      <c r="C304" s="31"/>
      <c r="D304" s="56"/>
      <c r="E304" s="36" t="s">
        <v>44</v>
      </c>
      <c r="F304" s="37">
        <f>SUM(F293:F303)</f>
        <v>31</v>
      </c>
      <c r="G304" s="28"/>
      <c r="H304" s="37">
        <f>SUM(H293:H303)</f>
        <v>0</v>
      </c>
      <c r="I304" s="28"/>
      <c r="J304" s="37">
        <f>SUM(J293:J303)</f>
        <v>0</v>
      </c>
      <c r="K304" s="28"/>
      <c r="L304" s="28">
        <f>SUM(L293:L303)</f>
        <v>0</v>
      </c>
      <c r="M304" s="28"/>
      <c r="N304" s="37">
        <f>SUM(N293:N303)</f>
        <v>0</v>
      </c>
      <c r="O304" s="28"/>
      <c r="P304" s="4"/>
      <c r="Q304" s="4"/>
      <c r="R304" s="4"/>
      <c r="S304" s="4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ht="12.75" customHeight="1" x14ac:dyDescent="0.25">
      <c r="A305" s="30"/>
      <c r="B305" s="39"/>
      <c r="C305" s="31"/>
      <c r="D305" s="56"/>
      <c r="E305" s="38"/>
      <c r="F305" s="51"/>
      <c r="G305" s="33"/>
      <c r="H305" s="40"/>
      <c r="I305" s="40"/>
      <c r="J305" s="40"/>
      <c r="K305" s="40"/>
      <c r="L305" s="40"/>
      <c r="M305" s="40"/>
      <c r="N305" s="40"/>
      <c r="O305" s="40"/>
      <c r="P305" s="4" t="str">
        <f t="shared" ref="P305:P314" si="15">IF(N305="","",IF(N305=0,"DELETE",""))</f>
        <v/>
      </c>
      <c r="Q305" s="4"/>
      <c r="R305" s="4"/>
      <c r="S305" s="4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ht="12.75" customHeight="1" x14ac:dyDescent="0.25">
      <c r="A306" s="30"/>
      <c r="B306" s="39"/>
      <c r="C306" s="31"/>
      <c r="D306" s="56"/>
      <c r="E306" s="52" t="s">
        <v>92</v>
      </c>
      <c r="F306" s="51"/>
      <c r="G306" s="33"/>
      <c r="H306" s="40"/>
      <c r="I306" s="40"/>
      <c r="J306" s="40"/>
      <c r="K306" s="40"/>
      <c r="L306" s="40"/>
      <c r="M306" s="40"/>
      <c r="N306" s="40"/>
      <c r="O306" s="40"/>
      <c r="P306" s="4" t="str">
        <f t="shared" si="15"/>
        <v/>
      </c>
      <c r="Q306" s="4"/>
      <c r="R306" s="4"/>
      <c r="S306" s="4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ht="12.75" customHeight="1" x14ac:dyDescent="0.25">
      <c r="A307" s="30"/>
      <c r="B307" s="39"/>
      <c r="C307" s="31"/>
      <c r="D307" s="56"/>
      <c r="E307" s="52"/>
      <c r="F307" s="51"/>
      <c r="G307" s="33"/>
      <c r="H307" s="40"/>
      <c r="I307" s="40"/>
      <c r="J307" s="40"/>
      <c r="K307" s="40"/>
      <c r="L307" s="40"/>
      <c r="M307" s="40"/>
      <c r="N307" s="40"/>
      <c r="O307" s="40"/>
      <c r="P307" s="4" t="str">
        <f t="shared" si="15"/>
        <v/>
      </c>
      <c r="Q307" s="4"/>
      <c r="R307" s="4"/>
      <c r="S307" s="4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ht="12.75" customHeight="1" x14ac:dyDescent="0.25">
      <c r="A308" s="30"/>
      <c r="B308" s="39"/>
      <c r="C308" s="31"/>
      <c r="D308" s="56"/>
      <c r="E308" s="38" t="s">
        <v>23</v>
      </c>
      <c r="F308" s="51"/>
      <c r="G308" s="33"/>
      <c r="H308" s="40"/>
      <c r="I308" s="40"/>
      <c r="J308" s="40"/>
      <c r="K308" s="40"/>
      <c r="L308" s="40"/>
      <c r="M308" s="40"/>
      <c r="N308" s="40"/>
      <c r="O308" s="40"/>
      <c r="P308" s="4" t="str">
        <f t="shared" si="15"/>
        <v/>
      </c>
      <c r="Q308" s="4"/>
      <c r="R308" s="4"/>
      <c r="S308" s="4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ht="12.75" customHeight="1" x14ac:dyDescent="0.25">
      <c r="A309" s="30"/>
      <c r="B309" s="39"/>
      <c r="C309" s="31"/>
      <c r="D309" s="56"/>
      <c r="E309" s="38" t="s">
        <v>45</v>
      </c>
      <c r="F309" s="51"/>
      <c r="G309" s="33"/>
      <c r="H309" s="40"/>
      <c r="I309" s="40"/>
      <c r="J309" s="40"/>
      <c r="K309" s="40"/>
      <c r="L309" s="40"/>
      <c r="M309" s="40"/>
      <c r="N309" s="40"/>
      <c r="O309" s="40"/>
      <c r="P309" s="4" t="str">
        <f t="shared" si="15"/>
        <v/>
      </c>
      <c r="Q309" s="4"/>
      <c r="R309" s="4"/>
      <c r="S309" s="4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ht="12.75" customHeight="1" x14ac:dyDescent="0.25">
      <c r="A310" s="30"/>
      <c r="B310" s="39"/>
      <c r="C310" s="31">
        <v>133</v>
      </c>
      <c r="D310" s="56"/>
      <c r="E310" s="38" t="s">
        <v>93</v>
      </c>
      <c r="F310" s="28">
        <v>1</v>
      </c>
      <c r="G310" s="34">
        <v>231716.39650833761</v>
      </c>
      <c r="H310" s="28"/>
      <c r="I310" s="28"/>
      <c r="J310" s="28"/>
      <c r="K310" s="28"/>
      <c r="L310" s="28"/>
      <c r="M310" s="28">
        <f>G310*(1+$P$8)</f>
        <v>236119.00804199601</v>
      </c>
      <c r="N310" s="28"/>
      <c r="O310" s="28"/>
      <c r="P310" s="4" t="str">
        <f t="shared" si="15"/>
        <v/>
      </c>
      <c r="Q310" s="4"/>
      <c r="R310" s="4"/>
      <c r="S310" s="4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ht="12.75" customHeight="1" x14ac:dyDescent="0.25">
      <c r="A311" s="30"/>
      <c r="B311" s="39"/>
      <c r="C311" s="31">
        <v>134</v>
      </c>
      <c r="D311" s="56"/>
      <c r="E311" s="38" t="s">
        <v>94</v>
      </c>
      <c r="F311" s="28">
        <v>1</v>
      </c>
      <c r="G311" s="34">
        <v>205970.13022963339</v>
      </c>
      <c r="H311" s="28"/>
      <c r="I311" s="28"/>
      <c r="J311" s="28"/>
      <c r="K311" s="28"/>
      <c r="L311" s="28"/>
      <c r="M311" s="28">
        <f>G311*(1+$P$8)</f>
        <v>209883.5627039964</v>
      </c>
      <c r="N311" s="28"/>
      <c r="O311" s="28"/>
      <c r="P311" s="4" t="str">
        <f t="shared" si="15"/>
        <v/>
      </c>
      <c r="Q311" s="4"/>
      <c r="R311" s="4"/>
      <c r="S311" s="4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ht="12.75" customHeight="1" x14ac:dyDescent="0.25">
      <c r="A312" s="30"/>
      <c r="B312" s="73"/>
      <c r="C312" s="31">
        <v>135</v>
      </c>
      <c r="D312" s="56"/>
      <c r="E312" s="33" t="s">
        <v>1</v>
      </c>
      <c r="F312" s="28">
        <v>6</v>
      </c>
      <c r="G312" s="34">
        <v>160914.1642419011</v>
      </c>
      <c r="H312" s="28"/>
      <c r="I312" s="28"/>
      <c r="J312" s="28"/>
      <c r="K312" s="28"/>
      <c r="L312" s="28"/>
      <c r="M312" s="28">
        <f>G312*(1+$P$8)</f>
        <v>163971.5333624972</v>
      </c>
      <c r="N312" s="28"/>
      <c r="O312" s="28"/>
      <c r="P312" s="4" t="str">
        <f t="shared" si="15"/>
        <v/>
      </c>
      <c r="Q312" s="4"/>
      <c r="R312" s="4"/>
      <c r="S312" s="4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ht="12.75" customHeight="1" x14ac:dyDescent="0.25">
      <c r="A313" s="30"/>
      <c r="B313" s="73"/>
      <c r="C313" s="31">
        <v>136</v>
      </c>
      <c r="D313" s="56"/>
      <c r="E313" s="38" t="s">
        <v>316</v>
      </c>
      <c r="F313" s="28">
        <v>1</v>
      </c>
      <c r="G313" s="34">
        <v>108196.10940962644</v>
      </c>
      <c r="H313" s="28"/>
      <c r="I313" s="28"/>
      <c r="J313" s="28"/>
      <c r="K313" s="28"/>
      <c r="L313" s="28"/>
      <c r="M313" s="28">
        <f>G313*(1+$P$8)</f>
        <v>110251.83548840933</v>
      </c>
      <c r="N313" s="28"/>
      <c r="O313" s="28"/>
      <c r="P313" s="4" t="str">
        <f t="shared" si="15"/>
        <v/>
      </c>
      <c r="Q313" s="4"/>
      <c r="R313" s="4"/>
      <c r="S313" s="4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ht="12.75" customHeight="1" x14ac:dyDescent="0.25">
      <c r="A314" s="30"/>
      <c r="B314" s="73"/>
      <c r="C314" s="31">
        <v>137</v>
      </c>
      <c r="D314" s="56"/>
      <c r="E314" s="33" t="s">
        <v>49</v>
      </c>
      <c r="F314" s="28">
        <v>2</v>
      </c>
      <c r="G314" s="34">
        <v>84983.005396950859</v>
      </c>
      <c r="H314" s="28"/>
      <c r="I314" s="28"/>
      <c r="J314" s="28"/>
      <c r="K314" s="28"/>
      <c r="L314" s="35"/>
      <c r="M314" s="28">
        <f>G314*(1+$P$8)</f>
        <v>86597.682499492919</v>
      </c>
      <c r="N314" s="28"/>
      <c r="O314" s="28"/>
      <c r="P314" s="4" t="str">
        <f t="shared" si="15"/>
        <v/>
      </c>
      <c r="Q314" s="4"/>
      <c r="R314" s="4"/>
      <c r="S314" s="4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ht="12.75" customHeight="1" x14ac:dyDescent="0.25">
      <c r="A315" s="30"/>
      <c r="B315" s="39"/>
      <c r="C315" s="31"/>
      <c r="D315" s="56"/>
      <c r="E315" s="36" t="s">
        <v>44</v>
      </c>
      <c r="F315" s="37">
        <f>SUM(F310:F314)</f>
        <v>11</v>
      </c>
      <c r="G315" s="34"/>
      <c r="H315" s="37">
        <f>SUM(H310:H314)</f>
        <v>0</v>
      </c>
      <c r="I315" s="28"/>
      <c r="J315" s="37">
        <f>SUM(J310:J314)</f>
        <v>0</v>
      </c>
      <c r="K315" s="28"/>
      <c r="L315" s="28">
        <f>SUM(L310:L314)</f>
        <v>0</v>
      </c>
      <c r="M315" s="28"/>
      <c r="N315" s="37">
        <f>SUM(N310:N314)</f>
        <v>0</v>
      </c>
      <c r="O315" s="28"/>
      <c r="P315" s="4"/>
      <c r="Q315" s="4"/>
      <c r="R315" s="4"/>
      <c r="S315" s="4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ht="12.75" customHeight="1" x14ac:dyDescent="0.25">
      <c r="A316" s="30"/>
      <c r="B316" s="39"/>
      <c r="C316" s="31"/>
      <c r="D316" s="56"/>
      <c r="E316" s="38"/>
      <c r="F316" s="51"/>
      <c r="G316" s="33"/>
      <c r="H316" s="40"/>
      <c r="I316" s="40"/>
      <c r="J316" s="40"/>
      <c r="K316" s="40"/>
      <c r="L316" s="40"/>
      <c r="M316" s="40"/>
      <c r="N316" s="40"/>
      <c r="O316" s="40"/>
      <c r="P316" s="4" t="str">
        <f t="shared" ref="P316:P351" si="16">IF(N316="","",IF(N316=0,"DELETE",""))</f>
        <v/>
      </c>
      <c r="Q316" s="4"/>
      <c r="R316" s="4"/>
      <c r="S316" s="4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ht="12.75" customHeight="1" x14ac:dyDescent="0.25">
      <c r="A317" s="30"/>
      <c r="B317" s="39"/>
      <c r="C317" s="4"/>
      <c r="D317" s="56"/>
      <c r="E317" s="32" t="s">
        <v>95</v>
      </c>
      <c r="F317" s="28"/>
      <c r="G317" s="33"/>
      <c r="H317" s="29"/>
      <c r="I317" s="29"/>
      <c r="J317" s="29"/>
      <c r="K317" s="29"/>
      <c r="L317" s="29"/>
      <c r="M317" s="29"/>
      <c r="N317" s="29"/>
      <c r="O317" s="29"/>
      <c r="P317" s="4" t="str">
        <f t="shared" si="16"/>
        <v/>
      </c>
      <c r="Q317" s="4"/>
      <c r="R317" s="4"/>
      <c r="S317" s="4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ht="12.75" customHeight="1" x14ac:dyDescent="0.25">
      <c r="A318" s="30"/>
      <c r="B318" s="39"/>
      <c r="C318" s="4"/>
      <c r="D318" s="56"/>
      <c r="E318" s="32"/>
      <c r="F318" s="28"/>
      <c r="G318" s="33"/>
      <c r="H318" s="29"/>
      <c r="I318" s="29"/>
      <c r="J318" s="29"/>
      <c r="K318" s="29"/>
      <c r="L318" s="29"/>
      <c r="M318" s="29"/>
      <c r="N318" s="29"/>
      <c r="O318" s="29"/>
      <c r="P318" s="4" t="str">
        <f t="shared" si="16"/>
        <v/>
      </c>
      <c r="Q318" s="4"/>
      <c r="R318" s="4"/>
      <c r="S318" s="4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ht="12.75" customHeight="1" x14ac:dyDescent="0.25">
      <c r="A319" s="53"/>
      <c r="B319" s="39"/>
      <c r="C319" s="31">
        <v>138</v>
      </c>
      <c r="D319" s="56"/>
      <c r="E319" s="33" t="s">
        <v>96</v>
      </c>
      <c r="F319" s="28">
        <v>1</v>
      </c>
      <c r="G319" s="34">
        <v>130402.83049286694</v>
      </c>
      <c r="H319" s="28"/>
      <c r="I319" s="28"/>
      <c r="J319" s="28"/>
      <c r="K319" s="54"/>
      <c r="L319" s="28"/>
      <c r="M319" s="54">
        <f t="shared" ref="M319:M324" si="17">G319*(1+$P$8)</f>
        <v>132880.48427223141</v>
      </c>
      <c r="N319" s="28"/>
      <c r="O319" s="28"/>
      <c r="P319" s="4" t="str">
        <f t="shared" si="16"/>
        <v/>
      </c>
      <c r="Q319" s="4"/>
      <c r="R319" s="4"/>
      <c r="S319" s="4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ht="12.75" customHeight="1" x14ac:dyDescent="0.25">
      <c r="A320" s="53"/>
      <c r="B320" s="39"/>
      <c r="C320" s="31">
        <v>139</v>
      </c>
      <c r="D320" s="56"/>
      <c r="E320" s="33" t="s">
        <v>97</v>
      </c>
      <c r="F320" s="28">
        <v>1</v>
      </c>
      <c r="G320" s="34">
        <v>114675.94257978385</v>
      </c>
      <c r="H320" s="28"/>
      <c r="I320" s="28"/>
      <c r="J320" s="28"/>
      <c r="K320" s="54"/>
      <c r="L320" s="28"/>
      <c r="M320" s="54">
        <f t="shared" si="17"/>
        <v>116854.78548879972</v>
      </c>
      <c r="N320" s="28"/>
      <c r="O320" s="28"/>
      <c r="P320" s="4" t="str">
        <f t="shared" si="16"/>
        <v/>
      </c>
      <c r="Q320" s="4"/>
      <c r="R320" s="4"/>
      <c r="S320" s="4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ht="12.75" customHeight="1" x14ac:dyDescent="0.25">
      <c r="A321" s="53"/>
      <c r="B321" s="39"/>
      <c r="C321" s="31">
        <v>140</v>
      </c>
      <c r="D321" s="56"/>
      <c r="E321" s="33" t="s">
        <v>98</v>
      </c>
      <c r="F321" s="28">
        <v>1</v>
      </c>
      <c r="G321" s="34">
        <v>111785.50147240308</v>
      </c>
      <c r="H321" s="28"/>
      <c r="I321" s="28"/>
      <c r="J321" s="28"/>
      <c r="K321" s="54"/>
      <c r="L321" s="28"/>
      <c r="M321" s="54">
        <f t="shared" si="17"/>
        <v>113909.42600037872</v>
      </c>
      <c r="N321" s="28"/>
      <c r="O321" s="28"/>
      <c r="P321" s="4" t="str">
        <f t="shared" si="16"/>
        <v/>
      </c>
      <c r="Q321" s="4"/>
      <c r="R321" s="4"/>
      <c r="S321" s="4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ht="12.75" customHeight="1" x14ac:dyDescent="0.25">
      <c r="A322" s="30"/>
      <c r="B322" s="39"/>
      <c r="C322" s="31">
        <v>141</v>
      </c>
      <c r="D322" s="56"/>
      <c r="E322" s="33" t="s">
        <v>99</v>
      </c>
      <c r="F322" s="28">
        <v>1</v>
      </c>
      <c r="G322" s="34">
        <v>106229.75119572358</v>
      </c>
      <c r="H322" s="28"/>
      <c r="I322" s="28"/>
      <c r="J322" s="28"/>
      <c r="K322" s="54"/>
      <c r="L322" s="28"/>
      <c r="M322" s="54">
        <f t="shared" si="17"/>
        <v>108248.11646844233</v>
      </c>
      <c r="N322" s="28"/>
      <c r="O322" s="28"/>
      <c r="P322" s="4" t="str">
        <f t="shared" si="16"/>
        <v/>
      </c>
      <c r="Q322" s="4"/>
      <c r="R322" s="4"/>
      <c r="S322" s="4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ht="12.75" customHeight="1" x14ac:dyDescent="0.25">
      <c r="A323" s="30"/>
      <c r="B323" s="39"/>
      <c r="C323" s="31">
        <v>142</v>
      </c>
      <c r="D323" s="56"/>
      <c r="E323" s="41" t="s">
        <v>317</v>
      </c>
      <c r="F323" s="28">
        <v>1</v>
      </c>
      <c r="G323" s="34">
        <v>90840.946267382926</v>
      </c>
      <c r="H323" s="28"/>
      <c r="I323" s="28"/>
      <c r="J323" s="28"/>
      <c r="K323" s="54"/>
      <c r="L323" s="28"/>
      <c r="M323" s="54">
        <f t="shared" si="17"/>
        <v>92566.924246463197</v>
      </c>
      <c r="N323" s="28"/>
      <c r="O323" s="28"/>
      <c r="P323" s="4" t="str">
        <f t="shared" si="16"/>
        <v/>
      </c>
      <c r="Q323" s="4"/>
      <c r="R323" s="4"/>
      <c r="S323" s="4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ht="12.75" customHeight="1" x14ac:dyDescent="0.25">
      <c r="A324" s="39"/>
      <c r="B324" s="39"/>
      <c r="C324" s="31">
        <v>143</v>
      </c>
      <c r="D324" s="56"/>
      <c r="E324" s="41" t="s">
        <v>318</v>
      </c>
      <c r="F324" s="28">
        <v>1</v>
      </c>
      <c r="G324" s="34">
        <v>86248.370707200011</v>
      </c>
      <c r="H324" s="28"/>
      <c r="I324" s="28"/>
      <c r="J324" s="28"/>
      <c r="K324" s="54"/>
      <c r="L324" s="28"/>
      <c r="M324" s="54">
        <f t="shared" si="17"/>
        <v>87887.089750636806</v>
      </c>
      <c r="N324" s="28"/>
      <c r="O324" s="28"/>
      <c r="P324" s="4" t="str">
        <f t="shared" si="16"/>
        <v/>
      </c>
      <c r="Q324" s="4"/>
      <c r="R324" s="4"/>
      <c r="S324" s="4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ht="12.75" customHeight="1" x14ac:dyDescent="0.25">
      <c r="A325" s="39"/>
      <c r="B325" s="39"/>
      <c r="C325" s="31">
        <v>144</v>
      </c>
      <c r="D325" s="56"/>
      <c r="E325" s="33" t="s">
        <v>319</v>
      </c>
      <c r="F325" s="28">
        <v>1</v>
      </c>
      <c r="G325" s="34">
        <v>78701.638270320007</v>
      </c>
      <c r="H325" s="28"/>
      <c r="I325" s="28"/>
      <c r="J325" s="28"/>
      <c r="K325" s="54"/>
      <c r="L325" s="28"/>
      <c r="M325" s="54">
        <f t="shared" ref="M325:M326" si="18">G325*(1+$P$8)</f>
        <v>80196.96939745608</v>
      </c>
      <c r="N325" s="28"/>
      <c r="O325" s="28"/>
      <c r="P325" s="4" t="str">
        <f t="shared" si="16"/>
        <v/>
      </c>
      <c r="Q325" s="4"/>
      <c r="R325" s="4"/>
      <c r="S325" s="4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ht="12.75" customHeight="1" x14ac:dyDescent="0.25">
      <c r="A326" s="39"/>
      <c r="B326" s="39"/>
      <c r="C326" s="31">
        <v>145</v>
      </c>
      <c r="D326" s="56"/>
      <c r="E326" s="33" t="s">
        <v>320</v>
      </c>
      <c r="F326" s="28">
        <v>1</v>
      </c>
      <c r="G326" s="34">
        <v>78701.638270320007</v>
      </c>
      <c r="H326" s="28"/>
      <c r="I326" s="28"/>
      <c r="J326" s="28"/>
      <c r="K326" s="54"/>
      <c r="L326" s="28"/>
      <c r="M326" s="54">
        <f t="shared" si="18"/>
        <v>80196.96939745608</v>
      </c>
      <c r="N326" s="28"/>
      <c r="O326" s="28"/>
      <c r="P326" s="4" t="str">
        <f t="shared" si="16"/>
        <v/>
      </c>
      <c r="Q326" s="4"/>
      <c r="R326" s="4"/>
      <c r="S326" s="4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ht="12.75" customHeight="1" x14ac:dyDescent="0.25">
      <c r="A327" s="39"/>
      <c r="B327" s="39"/>
      <c r="C327" s="31">
        <v>146</v>
      </c>
      <c r="D327" s="56"/>
      <c r="E327" s="33" t="s">
        <v>321</v>
      </c>
      <c r="F327" s="28">
        <v>1</v>
      </c>
      <c r="G327" s="34">
        <v>78701.638270320007</v>
      </c>
      <c r="H327" s="28"/>
      <c r="I327" s="28"/>
      <c r="J327" s="28"/>
      <c r="K327" s="54"/>
      <c r="L327" s="28"/>
      <c r="M327" s="54">
        <f t="shared" ref="M327:M353" si="19">G327*(1+$P$8)</f>
        <v>80196.96939745608</v>
      </c>
      <c r="N327" s="28"/>
      <c r="O327" s="28"/>
      <c r="P327" s="4" t="str">
        <f t="shared" si="16"/>
        <v/>
      </c>
      <c r="Q327" s="4"/>
      <c r="R327" s="4"/>
      <c r="S327" s="4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ht="12.75" customHeight="1" x14ac:dyDescent="0.25">
      <c r="A328" s="30"/>
      <c r="B328" s="39"/>
      <c r="C328" s="31">
        <v>147</v>
      </c>
      <c r="D328" s="56"/>
      <c r="E328" s="4" t="s">
        <v>322</v>
      </c>
      <c r="F328" s="28">
        <v>3</v>
      </c>
      <c r="G328" s="34">
        <v>77194.47663871375</v>
      </c>
      <c r="H328" s="28"/>
      <c r="I328" s="28"/>
      <c r="J328" s="28"/>
      <c r="K328" s="54"/>
      <c r="L328" s="28"/>
      <c r="M328" s="54">
        <f t="shared" si="19"/>
        <v>78661.171694849298</v>
      </c>
      <c r="N328" s="28"/>
      <c r="O328" s="28"/>
      <c r="P328" s="4" t="str">
        <f t="shared" si="16"/>
        <v/>
      </c>
      <c r="Q328" s="4"/>
      <c r="R328" s="4"/>
      <c r="S328" s="4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ht="12.75" customHeight="1" x14ac:dyDescent="0.25">
      <c r="A329" s="39"/>
      <c r="B329" s="39"/>
      <c r="C329" s="31">
        <v>148</v>
      </c>
      <c r="D329" s="56"/>
      <c r="E329" s="33" t="s">
        <v>100</v>
      </c>
      <c r="F329" s="28">
        <v>1</v>
      </c>
      <c r="G329" s="34">
        <v>77191.824773287037</v>
      </c>
      <c r="H329" s="28"/>
      <c r="I329" s="28"/>
      <c r="J329" s="28"/>
      <c r="K329" s="54"/>
      <c r="L329" s="28"/>
      <c r="M329" s="54">
        <f t="shared" si="19"/>
        <v>78658.469443979484</v>
      </c>
      <c r="N329" s="28"/>
      <c r="O329" s="28"/>
      <c r="P329" s="4" t="str">
        <f t="shared" si="16"/>
        <v/>
      </c>
      <c r="Q329" s="4"/>
      <c r="R329" s="4"/>
      <c r="S329" s="4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ht="12.75" customHeight="1" x14ac:dyDescent="0.25">
      <c r="A330" s="39"/>
      <c r="B330" s="39"/>
      <c r="C330" s="31">
        <v>149</v>
      </c>
      <c r="D330" s="56"/>
      <c r="E330" s="4" t="s">
        <v>2</v>
      </c>
      <c r="F330" s="28">
        <v>59</v>
      </c>
      <c r="G330" s="34">
        <v>77191.824773287037</v>
      </c>
      <c r="H330" s="28"/>
      <c r="I330" s="28"/>
      <c r="J330" s="28"/>
      <c r="K330" s="54"/>
      <c r="L330" s="28"/>
      <c r="M330" s="54">
        <f t="shared" si="19"/>
        <v>78658.469443979484</v>
      </c>
      <c r="N330" s="28"/>
      <c r="O330" s="28"/>
      <c r="P330" s="4" t="str">
        <f t="shared" si="16"/>
        <v/>
      </c>
      <c r="Q330" s="4"/>
      <c r="R330" s="4"/>
      <c r="S330" s="4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ht="12.75" customHeight="1" x14ac:dyDescent="0.25">
      <c r="A331" s="39"/>
      <c r="B331" s="39"/>
      <c r="C331" s="31">
        <v>150</v>
      </c>
      <c r="D331" s="56"/>
      <c r="E331" s="33" t="s">
        <v>101</v>
      </c>
      <c r="F331" s="28">
        <v>2</v>
      </c>
      <c r="G331" s="34">
        <v>76576.591994291142</v>
      </c>
      <c r="H331" s="28"/>
      <c r="I331" s="28"/>
      <c r="J331" s="28"/>
      <c r="K331" s="54"/>
      <c r="L331" s="28"/>
      <c r="M331" s="54">
        <f t="shared" si="19"/>
        <v>78031.547242182671</v>
      </c>
      <c r="N331" s="28"/>
      <c r="O331" s="28"/>
      <c r="P331" s="4" t="str">
        <f t="shared" si="16"/>
        <v/>
      </c>
      <c r="Q331" s="4"/>
      <c r="R331" s="4"/>
      <c r="S331" s="4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ht="12.75" customHeight="1" x14ac:dyDescent="0.25">
      <c r="A332" s="39"/>
      <c r="B332" s="39"/>
      <c r="C332" s="31">
        <v>151</v>
      </c>
      <c r="D332" s="56"/>
      <c r="E332" s="33" t="s">
        <v>257</v>
      </c>
      <c r="F332" s="28">
        <v>3</v>
      </c>
      <c r="G332" s="34">
        <v>85000</v>
      </c>
      <c r="H332" s="28"/>
      <c r="I332" s="28"/>
      <c r="J332" s="28"/>
      <c r="K332" s="54"/>
      <c r="L332" s="28"/>
      <c r="M332" s="54">
        <f t="shared" si="19"/>
        <v>86614.999999999985</v>
      </c>
      <c r="N332" s="28"/>
      <c r="O332" s="28"/>
      <c r="P332" s="4" t="str">
        <f t="shared" si="16"/>
        <v/>
      </c>
      <c r="Q332" s="4"/>
      <c r="R332" s="4"/>
      <c r="S332" s="4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ht="12.75" customHeight="1" x14ac:dyDescent="0.25">
      <c r="A333" s="39"/>
      <c r="B333" s="39"/>
      <c r="C333" s="31">
        <v>152</v>
      </c>
      <c r="D333" s="56"/>
      <c r="E333" s="33" t="s">
        <v>323</v>
      </c>
      <c r="F333" s="28">
        <v>1</v>
      </c>
      <c r="G333" s="34">
        <v>70000</v>
      </c>
      <c r="H333" s="28"/>
      <c r="I333" s="28"/>
      <c r="J333" s="28"/>
      <c r="K333" s="54"/>
      <c r="L333" s="28"/>
      <c r="M333" s="54">
        <f t="shared" si="19"/>
        <v>71330</v>
      </c>
      <c r="N333" s="28"/>
      <c r="O333" s="28"/>
      <c r="P333" s="4"/>
      <c r="Q333" s="4"/>
      <c r="R333" s="4"/>
      <c r="S333" s="4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ht="12.75" customHeight="1" x14ac:dyDescent="0.25">
      <c r="A334" s="39"/>
      <c r="B334" s="39"/>
      <c r="C334" s="31">
        <v>153</v>
      </c>
      <c r="D334" s="56"/>
      <c r="E334" s="33" t="s">
        <v>324</v>
      </c>
      <c r="F334" s="28">
        <v>1</v>
      </c>
      <c r="G334" s="34">
        <v>65000</v>
      </c>
      <c r="H334" s="28"/>
      <c r="I334" s="28"/>
      <c r="J334" s="28"/>
      <c r="K334" s="54"/>
      <c r="L334" s="28"/>
      <c r="M334" s="54">
        <f t="shared" si="19"/>
        <v>66235</v>
      </c>
      <c r="N334" s="28"/>
      <c r="O334" s="28"/>
      <c r="P334" s="4"/>
      <c r="Q334" s="4"/>
      <c r="R334" s="4"/>
      <c r="S334" s="4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ht="12.75" customHeight="1" x14ac:dyDescent="0.25">
      <c r="A335" s="39"/>
      <c r="B335" s="39"/>
      <c r="C335" s="31">
        <v>154</v>
      </c>
      <c r="D335" s="56"/>
      <c r="E335" s="33" t="s">
        <v>102</v>
      </c>
      <c r="F335" s="28">
        <v>1</v>
      </c>
      <c r="G335" s="34">
        <v>60096.574300023378</v>
      </c>
      <c r="H335" s="28"/>
      <c r="I335" s="28"/>
      <c r="J335" s="28"/>
      <c r="K335" s="54"/>
      <c r="L335" s="28"/>
      <c r="M335" s="54">
        <f t="shared" si="19"/>
        <v>61238.409211723818</v>
      </c>
      <c r="N335" s="28"/>
      <c r="O335" s="28"/>
      <c r="P335" s="4" t="str">
        <f t="shared" si="16"/>
        <v/>
      </c>
      <c r="Q335" s="4"/>
      <c r="R335" s="4"/>
      <c r="S335" s="4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ht="12.75" customHeight="1" x14ac:dyDescent="0.25">
      <c r="A336" s="30"/>
      <c r="B336" s="39"/>
      <c r="C336" s="31">
        <v>155</v>
      </c>
      <c r="D336" s="56"/>
      <c r="E336" s="33" t="s">
        <v>103</v>
      </c>
      <c r="F336" s="28">
        <v>1</v>
      </c>
      <c r="G336" s="34">
        <v>60096.574300023378</v>
      </c>
      <c r="H336" s="28"/>
      <c r="I336" s="28"/>
      <c r="J336" s="28"/>
      <c r="K336" s="54"/>
      <c r="L336" s="28"/>
      <c r="M336" s="54">
        <f t="shared" si="19"/>
        <v>61238.409211723818</v>
      </c>
      <c r="N336" s="28"/>
      <c r="O336" s="28"/>
      <c r="P336" s="4" t="str">
        <f t="shared" si="16"/>
        <v/>
      </c>
      <c r="Q336" s="4"/>
      <c r="R336" s="4"/>
      <c r="S336" s="4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ht="12.75" customHeight="1" x14ac:dyDescent="0.25">
      <c r="A337" s="30"/>
      <c r="B337" s="39"/>
      <c r="C337" s="31">
        <v>156</v>
      </c>
      <c r="D337" s="56"/>
      <c r="E337" s="33" t="s">
        <v>258</v>
      </c>
      <c r="F337" s="28">
        <v>3</v>
      </c>
      <c r="G337" s="34">
        <v>60000</v>
      </c>
      <c r="H337" s="28"/>
      <c r="I337" s="28"/>
      <c r="J337" s="28"/>
      <c r="K337" s="54"/>
      <c r="L337" s="28"/>
      <c r="M337" s="54">
        <f t="shared" si="19"/>
        <v>61139.999999999993</v>
      </c>
      <c r="N337" s="28"/>
      <c r="O337" s="28"/>
      <c r="P337" s="4"/>
      <c r="Q337" s="4"/>
      <c r="R337" s="4"/>
      <c r="S337" s="4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ht="12.75" customHeight="1" x14ac:dyDescent="0.25">
      <c r="A338" s="30"/>
      <c r="B338" s="39"/>
      <c r="C338" s="31">
        <v>157</v>
      </c>
      <c r="D338" s="56"/>
      <c r="E338" s="33" t="s">
        <v>104</v>
      </c>
      <c r="F338" s="28">
        <v>1</v>
      </c>
      <c r="G338" s="34">
        <v>50112.532684869817</v>
      </c>
      <c r="H338" s="28"/>
      <c r="I338" s="28"/>
      <c r="J338" s="28"/>
      <c r="K338" s="54"/>
      <c r="L338" s="28"/>
      <c r="M338" s="54">
        <f t="shared" si="19"/>
        <v>51064.670805882335</v>
      </c>
      <c r="N338" s="28"/>
      <c r="O338" s="28"/>
      <c r="P338" s="4" t="str">
        <f t="shared" si="16"/>
        <v/>
      </c>
      <c r="Q338" s="4"/>
      <c r="R338" s="4"/>
      <c r="S338" s="4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ht="12.75" customHeight="1" x14ac:dyDescent="0.25">
      <c r="A339" s="30"/>
      <c r="B339" s="39"/>
      <c r="C339" s="31">
        <v>158</v>
      </c>
      <c r="D339" s="56"/>
      <c r="E339" s="41" t="s">
        <v>105</v>
      </c>
      <c r="F339" s="28">
        <v>5</v>
      </c>
      <c r="G339" s="34">
        <v>50112.300968473304</v>
      </c>
      <c r="H339" s="28"/>
      <c r="I339" s="28"/>
      <c r="J339" s="28"/>
      <c r="K339" s="54"/>
      <c r="L339" s="28"/>
      <c r="M339" s="54">
        <f t="shared" si="19"/>
        <v>51064.434686874294</v>
      </c>
      <c r="N339" s="28"/>
      <c r="O339" s="28"/>
      <c r="P339" s="4" t="str">
        <f t="shared" si="16"/>
        <v/>
      </c>
      <c r="Q339" s="4"/>
      <c r="R339" s="4"/>
      <c r="S339" s="4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ht="12.75" customHeight="1" x14ac:dyDescent="0.25">
      <c r="A340" s="30"/>
      <c r="B340" s="39"/>
      <c r="C340" s="31">
        <v>159</v>
      </c>
      <c r="D340" s="56"/>
      <c r="E340" s="41" t="s">
        <v>325</v>
      </c>
      <c r="F340" s="28">
        <v>1</v>
      </c>
      <c r="G340" s="34">
        <v>50000</v>
      </c>
      <c r="H340" s="28"/>
      <c r="I340" s="28"/>
      <c r="J340" s="28"/>
      <c r="K340" s="54"/>
      <c r="L340" s="28"/>
      <c r="M340" s="54">
        <f t="shared" si="19"/>
        <v>50949.999999999993</v>
      </c>
      <c r="N340" s="28"/>
      <c r="O340" s="28"/>
      <c r="P340" s="4"/>
      <c r="Q340" s="4"/>
      <c r="R340" s="4"/>
      <c r="S340" s="4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ht="12.75" customHeight="1" x14ac:dyDescent="0.25">
      <c r="A341" s="30"/>
      <c r="B341" s="39"/>
      <c r="C341" s="31">
        <v>160</v>
      </c>
      <c r="D341" s="56"/>
      <c r="E341" s="4" t="s">
        <v>326</v>
      </c>
      <c r="F341" s="28">
        <v>1</v>
      </c>
      <c r="G341" s="34">
        <v>48993.213758403144</v>
      </c>
      <c r="H341" s="28"/>
      <c r="I341" s="28"/>
      <c r="J341" s="28"/>
      <c r="K341" s="54"/>
      <c r="L341" s="28"/>
      <c r="M341" s="54">
        <f t="shared" si="19"/>
        <v>49924.084819812801</v>
      </c>
      <c r="N341" s="28"/>
      <c r="O341" s="28"/>
      <c r="P341" s="4" t="str">
        <f t="shared" si="16"/>
        <v/>
      </c>
      <c r="Q341" s="4"/>
      <c r="R341" s="4"/>
      <c r="S341" s="4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ht="12.75" customHeight="1" x14ac:dyDescent="0.25">
      <c r="A342" s="30"/>
      <c r="B342" s="39"/>
      <c r="C342" s="31">
        <v>161</v>
      </c>
      <c r="D342" s="56"/>
      <c r="E342" s="33" t="s">
        <v>106</v>
      </c>
      <c r="F342" s="28">
        <v>1</v>
      </c>
      <c r="G342" s="34">
        <v>44910.666933988439</v>
      </c>
      <c r="H342" s="28"/>
      <c r="I342" s="28"/>
      <c r="J342" s="28"/>
      <c r="K342" s="54"/>
      <c r="L342" s="28"/>
      <c r="M342" s="54">
        <f t="shared" si="19"/>
        <v>45763.969605734215</v>
      </c>
      <c r="N342" s="28"/>
      <c r="O342" s="28"/>
      <c r="P342" s="4" t="str">
        <f t="shared" si="16"/>
        <v/>
      </c>
      <c r="Q342" s="4"/>
      <c r="R342" s="4"/>
      <c r="S342" s="4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ht="12.75" customHeight="1" x14ac:dyDescent="0.25">
      <c r="A343" s="30"/>
      <c r="B343" s="39"/>
      <c r="C343" s="31">
        <v>162</v>
      </c>
      <c r="D343" s="56"/>
      <c r="E343" s="33" t="s">
        <v>107</v>
      </c>
      <c r="F343" s="28">
        <v>8</v>
      </c>
      <c r="G343" s="34">
        <v>44874.86675072791</v>
      </c>
      <c r="H343" s="28"/>
      <c r="I343" s="28"/>
      <c r="J343" s="28"/>
      <c r="K343" s="54"/>
      <c r="L343" s="28"/>
      <c r="M343" s="54">
        <f t="shared" si="19"/>
        <v>45727.489218991737</v>
      </c>
      <c r="N343" s="28"/>
      <c r="O343" s="28"/>
      <c r="P343" s="4" t="str">
        <f t="shared" si="16"/>
        <v/>
      </c>
      <c r="Q343" s="4"/>
      <c r="R343" s="4"/>
      <c r="S343" s="4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ht="12.75" customHeight="1" x14ac:dyDescent="0.25">
      <c r="A344" s="30"/>
      <c r="B344" s="39"/>
      <c r="C344" s="31">
        <v>163</v>
      </c>
      <c r="D344" s="56"/>
      <c r="E344" s="33" t="s">
        <v>108</v>
      </c>
      <c r="F344" s="28">
        <v>1</v>
      </c>
      <c r="G344" s="34">
        <v>44445.264551601453</v>
      </c>
      <c r="H344" s="28"/>
      <c r="I344" s="28"/>
      <c r="J344" s="28"/>
      <c r="K344" s="54"/>
      <c r="L344" s="28"/>
      <c r="M344" s="54">
        <f t="shared" si="19"/>
        <v>45289.724578081878</v>
      </c>
      <c r="N344" s="28"/>
      <c r="O344" s="28"/>
      <c r="P344" s="4" t="str">
        <f t="shared" si="16"/>
        <v/>
      </c>
      <c r="Q344" s="4"/>
      <c r="R344" s="4"/>
      <c r="S344" s="4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ht="12.75" customHeight="1" x14ac:dyDescent="0.25">
      <c r="A345" s="30"/>
      <c r="B345" s="39"/>
      <c r="C345" s="31">
        <v>164</v>
      </c>
      <c r="D345" s="56"/>
      <c r="E345" s="33" t="s">
        <v>109</v>
      </c>
      <c r="F345" s="28">
        <v>1</v>
      </c>
      <c r="G345" s="34">
        <v>44445.264551601453</v>
      </c>
      <c r="H345" s="28"/>
      <c r="I345" s="28"/>
      <c r="J345" s="28"/>
      <c r="K345" s="54"/>
      <c r="L345" s="28"/>
      <c r="M345" s="54">
        <f t="shared" si="19"/>
        <v>45289.724578081878</v>
      </c>
      <c r="N345" s="28"/>
      <c r="O345" s="28"/>
      <c r="P345" s="4" t="str">
        <f t="shared" si="16"/>
        <v/>
      </c>
      <c r="Q345" s="4"/>
      <c r="R345" s="4"/>
      <c r="S345" s="4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ht="12.75" customHeight="1" x14ac:dyDescent="0.25">
      <c r="A346" s="30"/>
      <c r="B346" s="39"/>
      <c r="C346" s="31">
        <v>165</v>
      </c>
      <c r="D346" s="56"/>
      <c r="E346" s="33" t="s">
        <v>259</v>
      </c>
      <c r="F346" s="28">
        <v>2</v>
      </c>
      <c r="G346" s="34">
        <v>44445.264551601453</v>
      </c>
      <c r="H346" s="28"/>
      <c r="I346" s="28"/>
      <c r="J346" s="28"/>
      <c r="K346" s="54"/>
      <c r="L346" s="28"/>
      <c r="M346" s="54">
        <f t="shared" si="19"/>
        <v>45289.724578081878</v>
      </c>
      <c r="N346" s="28"/>
      <c r="O346" s="28"/>
      <c r="P346" s="4" t="str">
        <f t="shared" si="16"/>
        <v/>
      </c>
      <c r="Q346" s="4"/>
      <c r="R346" s="4"/>
      <c r="S346" s="4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ht="12.75" customHeight="1" x14ac:dyDescent="0.25">
      <c r="A347" s="39"/>
      <c r="B347" s="39"/>
      <c r="C347" s="31">
        <v>166</v>
      </c>
      <c r="D347" s="56"/>
      <c r="E347" s="33" t="s">
        <v>110</v>
      </c>
      <c r="F347" s="28">
        <v>2</v>
      </c>
      <c r="G347" s="34">
        <v>38218.68452969451</v>
      </c>
      <c r="H347" s="28"/>
      <c r="I347" s="28"/>
      <c r="J347" s="28"/>
      <c r="K347" s="54"/>
      <c r="L347" s="28"/>
      <c r="M347" s="54">
        <f t="shared" si="19"/>
        <v>38944.8395357587</v>
      </c>
      <c r="N347" s="28"/>
      <c r="O347" s="28"/>
      <c r="P347" s="4" t="str">
        <f t="shared" si="16"/>
        <v/>
      </c>
      <c r="Q347" s="4"/>
      <c r="R347" s="4"/>
      <c r="S347" s="4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ht="12.75" customHeight="1" x14ac:dyDescent="0.25">
      <c r="A348" s="30"/>
      <c r="B348" s="39"/>
      <c r="C348" s="31">
        <v>167</v>
      </c>
      <c r="D348" s="56"/>
      <c r="E348" s="33" t="s">
        <v>111</v>
      </c>
      <c r="F348" s="28">
        <v>1</v>
      </c>
      <c r="G348" s="34">
        <v>36748.225150585742</v>
      </c>
      <c r="H348" s="28"/>
      <c r="I348" s="28"/>
      <c r="J348" s="28"/>
      <c r="K348" s="54"/>
      <c r="L348" s="28"/>
      <c r="M348" s="54">
        <f t="shared" si="19"/>
        <v>37446.441428446866</v>
      </c>
      <c r="N348" s="28"/>
      <c r="O348" s="28"/>
      <c r="P348" s="4" t="str">
        <f t="shared" si="16"/>
        <v/>
      </c>
      <c r="Q348" s="4"/>
      <c r="R348" s="4"/>
      <c r="S348" s="4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ht="12.75" customHeight="1" x14ac:dyDescent="0.25">
      <c r="A349" s="30"/>
      <c r="B349" s="39"/>
      <c r="C349" s="31">
        <v>168</v>
      </c>
      <c r="D349" s="56"/>
      <c r="E349" s="33" t="s">
        <v>112</v>
      </c>
      <c r="F349" s="28">
        <v>2</v>
      </c>
      <c r="G349" s="34">
        <v>30699.320112268153</v>
      </c>
      <c r="H349" s="28"/>
      <c r="I349" s="28"/>
      <c r="J349" s="28"/>
      <c r="K349" s="54"/>
      <c r="L349" s="28"/>
      <c r="M349" s="54">
        <f t="shared" si="19"/>
        <v>31282.607194401244</v>
      </c>
      <c r="N349" s="28"/>
      <c r="O349" s="28"/>
      <c r="P349" s="4" t="str">
        <f t="shared" si="16"/>
        <v/>
      </c>
      <c r="Q349" s="4"/>
      <c r="R349" s="4"/>
      <c r="S349" s="4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ht="12.75" customHeight="1" x14ac:dyDescent="0.25">
      <c r="A350" s="39"/>
      <c r="B350" s="39"/>
      <c r="C350" s="31">
        <v>169</v>
      </c>
      <c r="D350" s="56"/>
      <c r="E350" s="33" t="s">
        <v>4</v>
      </c>
      <c r="F350" s="28">
        <v>9</v>
      </c>
      <c r="G350" s="34">
        <v>30699.320112268153</v>
      </c>
      <c r="H350" s="28"/>
      <c r="I350" s="28"/>
      <c r="J350" s="28"/>
      <c r="K350" s="54"/>
      <c r="L350" s="28"/>
      <c r="M350" s="54">
        <f t="shared" si="19"/>
        <v>31282.607194401244</v>
      </c>
      <c r="N350" s="28"/>
      <c r="O350" s="28"/>
      <c r="P350" s="4" t="str">
        <f t="shared" si="16"/>
        <v/>
      </c>
      <c r="Q350" s="4"/>
      <c r="R350" s="4"/>
      <c r="S350" s="4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ht="12.75" customHeight="1" x14ac:dyDescent="0.25">
      <c r="A351" s="30"/>
      <c r="B351" s="39"/>
      <c r="C351" s="31">
        <v>170</v>
      </c>
      <c r="D351" s="56"/>
      <c r="E351" s="4" t="s">
        <v>113</v>
      </c>
      <c r="F351" s="28">
        <v>1</v>
      </c>
      <c r="G351" s="34">
        <v>27995.743309740847</v>
      </c>
      <c r="H351" s="28"/>
      <c r="I351" s="28"/>
      <c r="J351" s="28"/>
      <c r="K351" s="54"/>
      <c r="L351" s="28"/>
      <c r="M351" s="54">
        <f t="shared" si="19"/>
        <v>28527.662432625919</v>
      </c>
      <c r="N351" s="28"/>
      <c r="O351" s="28"/>
      <c r="P351" s="4" t="str">
        <f t="shared" si="16"/>
        <v/>
      </c>
      <c r="Q351" s="4"/>
      <c r="R351" s="4"/>
      <c r="S351" s="4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ht="12.75" customHeight="1" x14ac:dyDescent="0.25">
      <c r="A352" s="30"/>
      <c r="B352" s="39"/>
      <c r="C352" s="31">
        <v>171</v>
      </c>
      <c r="D352" s="56"/>
      <c r="E352" s="4" t="s">
        <v>3</v>
      </c>
      <c r="F352" s="28">
        <v>8</v>
      </c>
      <c r="G352" s="34">
        <v>27490.56294595325</v>
      </c>
      <c r="H352" s="28"/>
      <c r="I352" s="28"/>
      <c r="J352" s="28"/>
      <c r="K352" s="54"/>
      <c r="L352" s="28"/>
      <c r="M352" s="54">
        <f t="shared" si="19"/>
        <v>28012.883641926361</v>
      </c>
      <c r="N352" s="28"/>
      <c r="O352" s="28"/>
      <c r="P352" s="4"/>
      <c r="Q352" s="4"/>
      <c r="R352" s="4"/>
      <c r="S352" s="4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ht="12.75" customHeight="1" x14ac:dyDescent="0.25">
      <c r="A353" s="30"/>
      <c r="B353" s="39"/>
      <c r="C353" s="31">
        <v>172</v>
      </c>
      <c r="D353" s="56"/>
      <c r="E353" s="4" t="s">
        <v>114</v>
      </c>
      <c r="F353" s="28">
        <v>1</v>
      </c>
      <c r="G353" s="34">
        <v>24458.154830514333</v>
      </c>
      <c r="H353" s="28"/>
      <c r="I353" s="28"/>
      <c r="J353" s="28"/>
      <c r="K353" s="54"/>
      <c r="L353" s="28"/>
      <c r="M353" s="54">
        <f t="shared" si="19"/>
        <v>24922.859772294105</v>
      </c>
      <c r="N353" s="28"/>
      <c r="O353" s="28"/>
      <c r="P353" s="4"/>
      <c r="Q353" s="4"/>
      <c r="R353" s="4"/>
      <c r="S353" s="4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ht="12.75" customHeight="1" x14ac:dyDescent="0.25">
      <c r="A354" s="55"/>
      <c r="B354" s="74"/>
      <c r="C354" s="31"/>
      <c r="D354" s="56" t="str">
        <f>IF(LEN(E354)&gt;=36,LEN(E354),"")</f>
        <v/>
      </c>
      <c r="E354" s="36" t="s">
        <v>44</v>
      </c>
      <c r="F354" s="37">
        <f>SUM(F319:F353)</f>
        <v>129</v>
      </c>
      <c r="G354" s="28"/>
      <c r="H354" s="37">
        <f>SUM(H319:H353)</f>
        <v>0</v>
      </c>
      <c r="I354" s="28"/>
      <c r="J354" s="37">
        <f>SUM(J319:J353)</f>
        <v>0</v>
      </c>
      <c r="K354" s="28"/>
      <c r="L354" s="37">
        <f>SUM(L319:L353)</f>
        <v>0</v>
      </c>
      <c r="M354" s="28"/>
      <c r="N354" s="37">
        <f>SUM(N319:N353)</f>
        <v>0</v>
      </c>
      <c r="O354" s="28"/>
      <c r="P354" s="4"/>
      <c r="Q354" s="4"/>
      <c r="R354" s="4"/>
      <c r="S354" s="4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ht="12.75" customHeight="1" x14ac:dyDescent="0.25">
      <c r="A355" s="55"/>
      <c r="B355" s="74"/>
      <c r="C355" s="31"/>
      <c r="D355" s="56"/>
      <c r="E355" s="36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4"/>
      <c r="Q355" s="4"/>
      <c r="R355" s="4"/>
      <c r="S355" s="4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ht="12.75" customHeight="1" x14ac:dyDescent="0.25">
      <c r="A356" s="55"/>
      <c r="B356" s="74"/>
      <c r="C356" s="33"/>
      <c r="D356" s="56" t="str">
        <f>IF(LEN(E356)&gt;=36,LEN(E356),"")</f>
        <v/>
      </c>
      <c r="E356" s="33" t="s">
        <v>116</v>
      </c>
      <c r="F356" s="37">
        <f>F354+F315+F304+F287+F265+F249+F204+F64+F49</f>
        <v>2259</v>
      </c>
      <c r="G356" s="28"/>
      <c r="H356" s="37">
        <f>H354+H315+H304+H287+H265+H249+H204+H64+H49</f>
        <v>0</v>
      </c>
      <c r="I356" s="28"/>
      <c r="J356" s="37">
        <f>J354+J315+J304+J287+J265+J249+J204+J64+J49</f>
        <v>0</v>
      </c>
      <c r="K356" s="28"/>
      <c r="L356" s="37">
        <f>L354+L315+L304+L287+L265+L249+L204+L64+L49</f>
        <v>0</v>
      </c>
      <c r="M356" s="28"/>
      <c r="N356" s="37">
        <f>N354+N315+N304+N287+N265+N249+N204+N64+N49</f>
        <v>0</v>
      </c>
      <c r="O356" s="28"/>
      <c r="P356" s="4"/>
      <c r="Q356" s="4"/>
      <c r="R356" s="4"/>
      <c r="S356" s="4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x14ac:dyDescent="0.2">
      <c r="A357" s="4"/>
      <c r="B357" s="29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x14ac:dyDescent="0.2">
      <c r="A358" s="4"/>
      <c r="B358" s="29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x14ac:dyDescent="0.2">
      <c r="A359" s="4"/>
      <c r="B359" s="29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x14ac:dyDescent="0.2">
      <c r="A360" s="4"/>
      <c r="B360" s="29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x14ac:dyDescent="0.2">
      <c r="A361" s="4"/>
      <c r="B361" s="29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x14ac:dyDescent="0.2">
      <c r="A362" s="4"/>
      <c r="B362" s="29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x14ac:dyDescent="0.2">
      <c r="A363" s="4"/>
      <c r="B363" s="29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x14ac:dyDescent="0.2">
      <c r="A364" s="4"/>
      <c r="B364" s="29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x14ac:dyDescent="0.2">
      <c r="A365" s="4"/>
      <c r="B365" s="29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x14ac:dyDescent="0.2">
      <c r="A366" s="4"/>
      <c r="B366" s="29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x14ac:dyDescent="0.2">
      <c r="A367" s="4"/>
      <c r="B367" s="29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x14ac:dyDescent="0.2">
      <c r="A368" s="4"/>
      <c r="B368" s="29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x14ac:dyDescent="0.2">
      <c r="A369" s="4"/>
      <c r="B369" s="2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x14ac:dyDescent="0.2">
      <c r="A370" s="4"/>
      <c r="B370" s="29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x14ac:dyDescent="0.2">
      <c r="A371" s="4"/>
      <c r="B371" s="29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x14ac:dyDescent="0.2">
      <c r="A372" s="4"/>
      <c r="B372" s="29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x14ac:dyDescent="0.2">
      <c r="A373" s="4"/>
      <c r="B373" s="29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x14ac:dyDescent="0.2">
      <c r="A374" s="4"/>
      <c r="B374" s="29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x14ac:dyDescent="0.2">
      <c r="A375" s="4"/>
      <c r="B375" s="29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x14ac:dyDescent="0.2">
      <c r="A376" s="4"/>
      <c r="B376" s="29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x14ac:dyDescent="0.2">
      <c r="A377" s="4"/>
      <c r="B377" s="29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x14ac:dyDescent="0.2">
      <c r="A378" s="4"/>
      <c r="B378" s="29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x14ac:dyDescent="0.2">
      <c r="A379" s="4"/>
      <c r="B379" s="29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x14ac:dyDescent="0.2">
      <c r="A380" s="4"/>
      <c r="B380" s="29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x14ac:dyDescent="0.2">
      <c r="A381" s="4"/>
      <c r="B381" s="29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x14ac:dyDescent="0.2">
      <c r="A382" s="4"/>
      <c r="B382" s="29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x14ac:dyDescent="0.2">
      <c r="A383" s="4"/>
      <c r="B383" s="29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x14ac:dyDescent="0.2">
      <c r="A384" s="4"/>
      <c r="B384" s="29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x14ac:dyDescent="0.2">
      <c r="A385" s="4"/>
      <c r="B385" s="29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x14ac:dyDescent="0.2">
      <c r="A386" s="4"/>
      <c r="B386" s="29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x14ac:dyDescent="0.2">
      <c r="A387" s="4"/>
      <c r="B387" s="29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:44" x14ac:dyDescent="0.2">
      <c r="A388" s="4"/>
      <c r="B388" s="29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:44" x14ac:dyDescent="0.2">
      <c r="A389" s="4"/>
      <c r="B389" s="29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:44" x14ac:dyDescent="0.2">
      <c r="A390" s="4"/>
      <c r="B390" s="29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:44" x14ac:dyDescent="0.2">
      <c r="A391" s="4"/>
      <c r="B391" s="29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:44" x14ac:dyDescent="0.2">
      <c r="A392" s="4"/>
      <c r="B392" s="29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:44" x14ac:dyDescent="0.2">
      <c r="A393" s="4"/>
      <c r="B393" s="29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:44" x14ac:dyDescent="0.2">
      <c r="A394" s="4"/>
      <c r="B394" s="29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:44" x14ac:dyDescent="0.2">
      <c r="A395" s="4"/>
      <c r="B395" s="29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:44" x14ac:dyDescent="0.2">
      <c r="A396" s="4"/>
      <c r="B396" s="29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:44" x14ac:dyDescent="0.2">
      <c r="A397" s="4"/>
      <c r="B397" s="29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:44" x14ac:dyDescent="0.2">
      <c r="A398" s="4"/>
      <c r="B398" s="29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:44" x14ac:dyDescent="0.2">
      <c r="A399" s="4"/>
      <c r="B399" s="2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:44" x14ac:dyDescent="0.2">
      <c r="A400" s="4"/>
      <c r="B400" s="29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:44" x14ac:dyDescent="0.2">
      <c r="A401" s="4"/>
      <c r="B401" s="29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:44" x14ac:dyDescent="0.2">
      <c r="A402" s="4"/>
      <c r="B402" s="29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:44" x14ac:dyDescent="0.2">
      <c r="A403" s="4"/>
      <c r="B403" s="29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:44" x14ac:dyDescent="0.2">
      <c r="A404" s="4"/>
      <c r="B404" s="29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:44" x14ac:dyDescent="0.2">
      <c r="A405" s="4"/>
      <c r="B405" s="29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:44" x14ac:dyDescent="0.2">
      <c r="A406" s="4"/>
      <c r="B406" s="29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:44" x14ac:dyDescent="0.2">
      <c r="A407" s="4"/>
      <c r="B407" s="29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:44" x14ac:dyDescent="0.2">
      <c r="A408" s="4"/>
      <c r="B408" s="29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:44" x14ac:dyDescent="0.2">
      <c r="A409" s="4"/>
      <c r="B409" s="29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:44" x14ac:dyDescent="0.2">
      <c r="A410" s="4"/>
      <c r="B410" s="29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:44" x14ac:dyDescent="0.2">
      <c r="A411" s="4"/>
      <c r="B411" s="29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:44" x14ac:dyDescent="0.2">
      <c r="A412" s="4"/>
      <c r="B412" s="29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:44" x14ac:dyDescent="0.2">
      <c r="A413" s="4"/>
      <c r="B413" s="29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:44" x14ac:dyDescent="0.2">
      <c r="A414" s="4"/>
      <c r="B414" s="29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:44" x14ac:dyDescent="0.2">
      <c r="A415" s="4"/>
      <c r="B415" s="29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:44" x14ac:dyDescent="0.2">
      <c r="A416" s="4"/>
      <c r="B416" s="29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:44" x14ac:dyDescent="0.2">
      <c r="A417" s="4"/>
      <c r="B417" s="29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:44" x14ac:dyDescent="0.2">
      <c r="A418" s="4"/>
      <c r="B418" s="29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:44" x14ac:dyDescent="0.2">
      <c r="A419" s="4"/>
      <c r="B419" s="29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:44" x14ac:dyDescent="0.2">
      <c r="A420" s="4"/>
      <c r="B420" s="29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:44" x14ac:dyDescent="0.2">
      <c r="A421" s="4"/>
      <c r="B421" s="29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:44" x14ac:dyDescent="0.2">
      <c r="A422" s="4"/>
      <c r="B422" s="29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:44" x14ac:dyDescent="0.2">
      <c r="A423" s="4"/>
      <c r="B423" s="29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:44" x14ac:dyDescent="0.2">
      <c r="A424" s="4"/>
      <c r="B424" s="29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:44" x14ac:dyDescent="0.2">
      <c r="A425" s="4"/>
      <c r="B425" s="29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:44" x14ac:dyDescent="0.2">
      <c r="A426" s="4"/>
      <c r="B426" s="29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:44" x14ac:dyDescent="0.2">
      <c r="A427" s="4"/>
      <c r="B427" s="29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:44" x14ac:dyDescent="0.2">
      <c r="A428" s="4"/>
      <c r="B428" s="29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:44" x14ac:dyDescent="0.2">
      <c r="A429" s="4"/>
      <c r="B429" s="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:44" x14ac:dyDescent="0.2">
      <c r="A430" s="4"/>
      <c r="B430" s="29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:44" x14ac:dyDescent="0.2">
      <c r="A431" s="4"/>
      <c r="B431" s="29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:44" x14ac:dyDescent="0.2">
      <c r="A432" s="4"/>
      <c r="B432" s="29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:44" x14ac:dyDescent="0.2">
      <c r="A433" s="4"/>
      <c r="B433" s="29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:44" x14ac:dyDescent="0.2">
      <c r="A434" s="4"/>
      <c r="B434" s="29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:44" x14ac:dyDescent="0.2">
      <c r="A435" s="4"/>
      <c r="B435" s="29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:44" x14ac:dyDescent="0.2">
      <c r="A436" s="4"/>
      <c r="B436" s="29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:44" x14ac:dyDescent="0.2">
      <c r="A437" s="4"/>
      <c r="B437" s="29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:44" x14ac:dyDescent="0.2">
      <c r="A438" s="4"/>
      <c r="B438" s="29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:44" x14ac:dyDescent="0.2">
      <c r="A439" s="4"/>
      <c r="B439" s="29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:44" x14ac:dyDescent="0.2">
      <c r="A440" s="4"/>
      <c r="B440" s="29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:44" x14ac:dyDescent="0.2">
      <c r="A441" s="4"/>
      <c r="B441" s="29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:44" x14ac:dyDescent="0.2">
      <c r="A442" s="4"/>
      <c r="B442" s="29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:44" x14ac:dyDescent="0.2">
      <c r="A443" s="4"/>
      <c r="B443" s="29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:44" x14ac:dyDescent="0.2">
      <c r="A444" s="4"/>
      <c r="B444" s="29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:44" x14ac:dyDescent="0.2">
      <c r="A445" s="4"/>
      <c r="B445" s="29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:44" x14ac:dyDescent="0.2">
      <c r="A446" s="4"/>
      <c r="B446" s="29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:44" x14ac:dyDescent="0.2">
      <c r="A447" s="4"/>
      <c r="B447" s="29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:44" x14ac:dyDescent="0.2">
      <c r="A448" s="4"/>
      <c r="B448" s="29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:44" x14ac:dyDescent="0.2">
      <c r="A449" s="4"/>
      <c r="B449" s="29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:44" x14ac:dyDescent="0.2">
      <c r="A450" s="4"/>
      <c r="B450" s="29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:44" x14ac:dyDescent="0.2">
      <c r="A451" s="4"/>
      <c r="B451" s="29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:44" x14ac:dyDescent="0.2">
      <c r="A452" s="4"/>
      <c r="B452" s="29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:44" x14ac:dyDescent="0.2">
      <c r="A453" s="4"/>
      <c r="B453" s="29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:44" x14ac:dyDescent="0.2">
      <c r="A454" s="4"/>
      <c r="B454" s="29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:44" x14ac:dyDescent="0.2">
      <c r="A455" s="4"/>
      <c r="B455" s="29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:44" x14ac:dyDescent="0.2">
      <c r="A456" s="4"/>
      <c r="B456" s="29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:44" x14ac:dyDescent="0.2">
      <c r="A457" s="4"/>
      <c r="B457" s="29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:44" x14ac:dyDescent="0.2">
      <c r="A458" s="4"/>
      <c r="B458" s="29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:44" x14ac:dyDescent="0.2">
      <c r="A459" s="4"/>
      <c r="B459" s="2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:44" x14ac:dyDescent="0.2">
      <c r="A460" s="4"/>
      <c r="B460" s="29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:44" x14ac:dyDescent="0.2">
      <c r="A461" s="4"/>
      <c r="B461" s="29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:44" x14ac:dyDescent="0.2">
      <c r="A462" s="4"/>
      <c r="B462" s="29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:44" x14ac:dyDescent="0.2">
      <c r="A463" s="4"/>
      <c r="B463" s="29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:44" x14ac:dyDescent="0.2">
      <c r="A464" s="4"/>
      <c r="B464" s="29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:44" x14ac:dyDescent="0.2">
      <c r="A465" s="4"/>
      <c r="B465" s="29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:44" x14ac:dyDescent="0.2">
      <c r="A466" s="4"/>
      <c r="B466" s="29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:44" x14ac:dyDescent="0.2">
      <c r="A467" s="4"/>
      <c r="B467" s="29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:44" x14ac:dyDescent="0.2">
      <c r="A468" s="4"/>
      <c r="B468" s="29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:44" x14ac:dyDescent="0.2">
      <c r="A469" s="4"/>
      <c r="B469" s="29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:44" x14ac:dyDescent="0.2">
      <c r="A470" s="4"/>
      <c r="B470" s="29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:44" x14ac:dyDescent="0.2">
      <c r="A471" s="4"/>
      <c r="B471" s="29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:44" x14ac:dyDescent="0.2">
      <c r="A472" s="4"/>
      <c r="B472" s="29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:44" x14ac:dyDescent="0.2">
      <c r="A473" s="4"/>
      <c r="B473" s="29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:44" x14ac:dyDescent="0.2">
      <c r="A474" s="4"/>
      <c r="B474" s="29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:44" x14ac:dyDescent="0.2">
      <c r="A475" s="4"/>
      <c r="B475" s="29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:44" x14ac:dyDescent="0.2">
      <c r="A476" s="4"/>
      <c r="B476" s="29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:44" x14ac:dyDescent="0.2">
      <c r="A477" s="4"/>
      <c r="B477" s="29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:44" x14ac:dyDescent="0.2">
      <c r="A478" s="4"/>
      <c r="B478" s="29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:44" x14ac:dyDescent="0.2">
      <c r="A479" s="4"/>
      <c r="B479" s="29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:44" x14ac:dyDescent="0.2">
      <c r="A480" s="4"/>
      <c r="B480" s="29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:44" x14ac:dyDescent="0.2">
      <c r="A481" s="4"/>
      <c r="B481" s="29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:44" x14ac:dyDescent="0.2">
      <c r="A482" s="4"/>
      <c r="B482" s="29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:44" x14ac:dyDescent="0.2">
      <c r="A483" s="4"/>
      <c r="B483" s="29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:44" x14ac:dyDescent="0.2">
      <c r="A484" s="4"/>
      <c r="B484" s="29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:44" x14ac:dyDescent="0.2">
      <c r="A485" s="4"/>
      <c r="B485" s="29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:44" x14ac:dyDescent="0.2">
      <c r="A486" s="4"/>
      <c r="B486" s="29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:44" x14ac:dyDescent="0.2">
      <c r="A487" s="4"/>
      <c r="B487" s="29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:44" x14ac:dyDescent="0.2">
      <c r="A488" s="4"/>
      <c r="B488" s="29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:44" x14ac:dyDescent="0.2">
      <c r="A489" s="4"/>
      <c r="B489" s="29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:44" x14ac:dyDescent="0.2">
      <c r="A490" s="4"/>
      <c r="B490" s="29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:44" x14ac:dyDescent="0.2">
      <c r="A491" s="4"/>
      <c r="B491" s="29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:44" x14ac:dyDescent="0.2">
      <c r="A492" s="4"/>
      <c r="B492" s="29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:44" x14ac:dyDescent="0.2">
      <c r="A493" s="4"/>
      <c r="B493" s="29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:44" x14ac:dyDescent="0.2">
      <c r="A494" s="4"/>
      <c r="B494" s="29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:44" x14ac:dyDescent="0.2">
      <c r="A495" s="4"/>
      <c r="B495" s="29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:44" x14ac:dyDescent="0.2">
      <c r="A496" s="4"/>
      <c r="B496" s="29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:44" x14ac:dyDescent="0.2">
      <c r="A497" s="4"/>
      <c r="B497" s="29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:44" x14ac:dyDescent="0.2">
      <c r="A498" s="4"/>
      <c r="B498" s="29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:44" x14ac:dyDescent="0.2">
      <c r="A499" s="4"/>
      <c r="B499" s="2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:44" x14ac:dyDescent="0.2">
      <c r="A500" s="4"/>
      <c r="B500" s="29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:44" x14ac:dyDescent="0.2">
      <c r="A501" s="4"/>
      <c r="B501" s="29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:44" x14ac:dyDescent="0.2">
      <c r="A502" s="4"/>
      <c r="B502" s="29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:44" x14ac:dyDescent="0.2">
      <c r="A503" s="4"/>
      <c r="B503" s="29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:44" x14ac:dyDescent="0.2">
      <c r="A504" s="4"/>
      <c r="B504" s="29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:44" x14ac:dyDescent="0.2">
      <c r="A505" s="4"/>
      <c r="B505" s="29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:44" x14ac:dyDescent="0.2">
      <c r="A506" s="4"/>
      <c r="B506" s="29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:44" x14ac:dyDescent="0.2">
      <c r="A507" s="4"/>
      <c r="B507" s="29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:44" x14ac:dyDescent="0.2">
      <c r="A508" s="4"/>
      <c r="B508" s="29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:44" x14ac:dyDescent="0.2">
      <c r="A509" s="4"/>
      <c r="B509" s="29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:44" x14ac:dyDescent="0.2">
      <c r="A510" s="4"/>
      <c r="B510" s="29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:44" x14ac:dyDescent="0.2">
      <c r="A511" s="4"/>
      <c r="B511" s="29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:44" x14ac:dyDescent="0.2">
      <c r="A512" s="4"/>
      <c r="B512" s="29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:44" x14ac:dyDescent="0.2">
      <c r="A513" s="4"/>
      <c r="B513" s="29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:44" x14ac:dyDescent="0.2">
      <c r="A514" s="4"/>
      <c r="B514" s="29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:44" x14ac:dyDescent="0.2">
      <c r="A515" s="4"/>
      <c r="B515" s="29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:44" x14ac:dyDescent="0.2">
      <c r="A516" s="4"/>
      <c r="B516" s="29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:44" x14ac:dyDescent="0.2">
      <c r="A517" s="4"/>
      <c r="B517" s="29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:44" x14ac:dyDescent="0.2">
      <c r="A518" s="4"/>
      <c r="B518" s="29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:44" x14ac:dyDescent="0.2">
      <c r="A519" s="4"/>
      <c r="B519" s="29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:44" x14ac:dyDescent="0.2">
      <c r="A520" s="4"/>
      <c r="B520" s="29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:44" x14ac:dyDescent="0.2">
      <c r="A521" s="4"/>
      <c r="B521" s="29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:44" x14ac:dyDescent="0.2">
      <c r="A522" s="4"/>
      <c r="B522" s="29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:44" x14ac:dyDescent="0.2">
      <c r="A523" s="4"/>
      <c r="B523" s="29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:44" x14ac:dyDescent="0.2">
      <c r="A524" s="4"/>
      <c r="B524" s="29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:44" x14ac:dyDescent="0.2">
      <c r="A525" s="4"/>
      <c r="B525" s="29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:44" x14ac:dyDescent="0.2">
      <c r="A526" s="4"/>
      <c r="B526" s="29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:44" x14ac:dyDescent="0.2">
      <c r="A527" s="4"/>
      <c r="B527" s="29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:44" x14ac:dyDescent="0.2">
      <c r="A528" s="4"/>
      <c r="B528" s="29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:44" x14ac:dyDescent="0.2">
      <c r="A529" s="4"/>
      <c r="B529" s="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:44" x14ac:dyDescent="0.2">
      <c r="A530" s="4"/>
      <c r="B530" s="29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:44" x14ac:dyDescent="0.2">
      <c r="A531" s="4"/>
      <c r="B531" s="29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:44" x14ac:dyDescent="0.2">
      <c r="A532" s="4"/>
      <c r="B532" s="29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:44" x14ac:dyDescent="0.2">
      <c r="A533" s="4"/>
      <c r="B533" s="29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:44" x14ac:dyDescent="0.2">
      <c r="A534" s="4"/>
      <c r="B534" s="29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:44" x14ac:dyDescent="0.2">
      <c r="A535" s="4"/>
      <c r="B535" s="29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:44" x14ac:dyDescent="0.2">
      <c r="A536" s="4"/>
      <c r="B536" s="29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:44" x14ac:dyDescent="0.2">
      <c r="A537" s="4"/>
      <c r="B537" s="29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:44" x14ac:dyDescent="0.2">
      <c r="A538" s="4"/>
      <c r="B538" s="29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:44" x14ac:dyDescent="0.2">
      <c r="A539" s="4"/>
      <c r="B539" s="29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:44" x14ac:dyDescent="0.2">
      <c r="A540" s="4"/>
      <c r="B540" s="29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:44" x14ac:dyDescent="0.2">
      <c r="A541" s="4"/>
      <c r="B541" s="29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:44" x14ac:dyDescent="0.2">
      <c r="A542" s="4"/>
      <c r="B542" s="29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:44" x14ac:dyDescent="0.2">
      <c r="A543" s="4"/>
      <c r="B543" s="29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:44" x14ac:dyDescent="0.2">
      <c r="A544" s="4"/>
      <c r="B544" s="29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:44" x14ac:dyDescent="0.2">
      <c r="A545" s="4"/>
      <c r="B545" s="29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:44" x14ac:dyDescent="0.2">
      <c r="A546" s="4"/>
      <c r="B546" s="29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:44" x14ac:dyDescent="0.2">
      <c r="A547" s="4"/>
      <c r="B547" s="29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:44" x14ac:dyDescent="0.2">
      <c r="A548" s="4"/>
      <c r="B548" s="29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:44" x14ac:dyDescent="0.2">
      <c r="A549" s="4"/>
      <c r="B549" s="29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:44" x14ac:dyDescent="0.2">
      <c r="A550" s="4"/>
      <c r="B550" s="29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:44" x14ac:dyDescent="0.2">
      <c r="A551" s="4"/>
      <c r="B551" s="29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:44" x14ac:dyDescent="0.2">
      <c r="A552" s="4"/>
      <c r="B552" s="29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:44" x14ac:dyDescent="0.2">
      <c r="A553" s="4"/>
      <c r="B553" s="29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:44" x14ac:dyDescent="0.2">
      <c r="A554" s="4"/>
      <c r="B554" s="29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:44" x14ac:dyDescent="0.2">
      <c r="A555" s="4"/>
      <c r="B555" s="29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:44" x14ac:dyDescent="0.2">
      <c r="A556" s="4"/>
      <c r="B556" s="29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:44" x14ac:dyDescent="0.2">
      <c r="A557" s="4"/>
      <c r="B557" s="29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:44" x14ac:dyDescent="0.2">
      <c r="A558" s="4"/>
      <c r="B558" s="29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:44" x14ac:dyDescent="0.2">
      <c r="A559" s="4"/>
      <c r="B559" s="29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:44" x14ac:dyDescent="0.2">
      <c r="A560" s="4"/>
      <c r="B560" s="29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:44" x14ac:dyDescent="0.2">
      <c r="A561" s="4"/>
      <c r="B561" s="29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1:44" x14ac:dyDescent="0.2">
      <c r="A562" s="4"/>
      <c r="B562" s="29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:44" x14ac:dyDescent="0.2">
      <c r="A563" s="4"/>
      <c r="B563" s="29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:44" x14ac:dyDescent="0.2">
      <c r="A564" s="4"/>
      <c r="B564" s="29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1:44" x14ac:dyDescent="0.2">
      <c r="A565" s="4"/>
      <c r="B565" s="29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1:44" x14ac:dyDescent="0.2">
      <c r="A566" s="4"/>
      <c r="B566" s="29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1:44" x14ac:dyDescent="0.2">
      <c r="A567" s="4"/>
      <c r="B567" s="29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1:44" x14ac:dyDescent="0.2">
      <c r="A568" s="4"/>
      <c r="B568" s="29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1:44" x14ac:dyDescent="0.2">
      <c r="A569" s="4"/>
      <c r="B569" s="29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1:44" x14ac:dyDescent="0.2">
      <c r="A570" s="4"/>
      <c r="B570" s="29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1:44" x14ac:dyDescent="0.2">
      <c r="A571" s="4"/>
      <c r="B571" s="29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1:44" x14ac:dyDescent="0.2">
      <c r="A572" s="4"/>
      <c r="B572" s="29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1:44" x14ac:dyDescent="0.2">
      <c r="A573" s="4"/>
      <c r="B573" s="29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1:44" x14ac:dyDescent="0.2">
      <c r="A574" s="4"/>
      <c r="B574" s="29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1:44" x14ac:dyDescent="0.2">
      <c r="A575" s="4"/>
      <c r="B575" s="29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1:44" x14ac:dyDescent="0.2">
      <c r="A576" s="4"/>
      <c r="B576" s="29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1:44" x14ac:dyDescent="0.2">
      <c r="A577" s="4"/>
      <c r="B577" s="29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1:44" x14ac:dyDescent="0.2">
      <c r="A578" s="4"/>
      <c r="B578" s="29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1:44" x14ac:dyDescent="0.2">
      <c r="A579" s="4"/>
      <c r="B579" s="29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1:44" x14ac:dyDescent="0.2">
      <c r="A580" s="4"/>
      <c r="B580" s="29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1:44" x14ac:dyDescent="0.2">
      <c r="A581" s="4"/>
      <c r="B581" s="29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:44" x14ac:dyDescent="0.2">
      <c r="A582" s="4"/>
      <c r="B582" s="29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1:44" x14ac:dyDescent="0.2">
      <c r="A583" s="4"/>
      <c r="B583" s="29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1:44" x14ac:dyDescent="0.2">
      <c r="A584" s="4"/>
      <c r="B584" s="29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1:44" x14ac:dyDescent="0.2">
      <c r="A585" s="4"/>
      <c r="B585" s="29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1:44" x14ac:dyDescent="0.2">
      <c r="A586" s="4"/>
      <c r="B586" s="29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1:44" x14ac:dyDescent="0.2">
      <c r="A587" s="4"/>
      <c r="B587" s="29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1:44" x14ac:dyDescent="0.2">
      <c r="A588" s="4"/>
      <c r="B588" s="29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1:44" x14ac:dyDescent="0.2">
      <c r="A589" s="4"/>
      <c r="B589" s="29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1:44" x14ac:dyDescent="0.2">
      <c r="A590" s="4"/>
      <c r="B590" s="29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1:44" x14ac:dyDescent="0.2">
      <c r="A591" s="4"/>
      <c r="B591" s="29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1:44" x14ac:dyDescent="0.2">
      <c r="A592" s="4"/>
      <c r="B592" s="29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1:44" x14ac:dyDescent="0.2">
      <c r="A593" s="4"/>
      <c r="B593" s="29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1:44" x14ac:dyDescent="0.2">
      <c r="A594" s="4"/>
      <c r="B594" s="29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1:44" x14ac:dyDescent="0.2">
      <c r="A595" s="4"/>
      <c r="B595" s="29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1:44" x14ac:dyDescent="0.2">
      <c r="A596" s="4"/>
      <c r="B596" s="29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1:44" x14ac:dyDescent="0.2">
      <c r="A597" s="4"/>
      <c r="B597" s="29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1:44" x14ac:dyDescent="0.2">
      <c r="A598" s="4"/>
      <c r="B598" s="29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1:44" x14ac:dyDescent="0.2">
      <c r="A599" s="4"/>
      <c r="B599" s="29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1:44" x14ac:dyDescent="0.2">
      <c r="A600" s="4"/>
      <c r="B600" s="29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1:44" x14ac:dyDescent="0.2">
      <c r="A601" s="4"/>
      <c r="B601" s="29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1:44" x14ac:dyDescent="0.2">
      <c r="A602" s="4"/>
      <c r="B602" s="29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1:44" x14ac:dyDescent="0.2">
      <c r="A603" s="4"/>
      <c r="B603" s="29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1:44" x14ac:dyDescent="0.2">
      <c r="A604" s="4"/>
      <c r="B604" s="29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1:44" x14ac:dyDescent="0.2">
      <c r="A605" s="4"/>
      <c r="B605" s="29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1:44" x14ac:dyDescent="0.2">
      <c r="A606" s="4"/>
      <c r="B606" s="29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1:44" x14ac:dyDescent="0.2">
      <c r="A607" s="4"/>
      <c r="B607" s="29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1:44" x14ac:dyDescent="0.2">
      <c r="A608" s="4"/>
      <c r="B608" s="29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1:44" x14ac:dyDescent="0.2">
      <c r="A609" s="4"/>
      <c r="B609" s="29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1:44" x14ac:dyDescent="0.2">
      <c r="A610" s="4"/>
      <c r="B610" s="29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1:44" x14ac:dyDescent="0.2">
      <c r="A611" s="4"/>
      <c r="B611" s="29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1:44" x14ac:dyDescent="0.2">
      <c r="A612" s="4"/>
      <c r="B612" s="29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1:44" x14ac:dyDescent="0.2">
      <c r="A613" s="4"/>
      <c r="B613" s="29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1:44" x14ac:dyDescent="0.2">
      <c r="A614" s="4"/>
      <c r="B614" s="29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1:44" x14ac:dyDescent="0.2">
      <c r="A615" s="4"/>
      <c r="B615" s="29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1:44" x14ac:dyDescent="0.2">
      <c r="A616" s="4"/>
      <c r="B616" s="29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1:44" x14ac:dyDescent="0.2">
      <c r="A617" s="4"/>
      <c r="B617" s="29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1:44" x14ac:dyDescent="0.2">
      <c r="A618" s="4"/>
      <c r="B618" s="29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1:44" x14ac:dyDescent="0.2">
      <c r="A619" s="4"/>
      <c r="B619" s="29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1:44" x14ac:dyDescent="0.2">
      <c r="A620" s="4"/>
      <c r="B620" s="29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1:44" x14ac:dyDescent="0.2">
      <c r="A621" s="4"/>
      <c r="B621" s="29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1:44" x14ac:dyDescent="0.2">
      <c r="A622" s="4"/>
      <c r="B622" s="29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1:44" x14ac:dyDescent="0.2">
      <c r="A623" s="4"/>
      <c r="B623" s="29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1:44" x14ac:dyDescent="0.2">
      <c r="A624" s="4"/>
      <c r="B624" s="29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1:44" x14ac:dyDescent="0.2">
      <c r="A625" s="4"/>
      <c r="B625" s="29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1:44" x14ac:dyDescent="0.2">
      <c r="A626" s="4"/>
      <c r="B626" s="29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1:44" x14ac:dyDescent="0.2">
      <c r="A627" s="4"/>
      <c r="B627" s="29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1:44" x14ac:dyDescent="0.2">
      <c r="A628" s="4"/>
      <c r="B628" s="29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1:44" x14ac:dyDescent="0.2">
      <c r="A629" s="4"/>
      <c r="B629" s="29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1:44" x14ac:dyDescent="0.2">
      <c r="A630" s="4"/>
      <c r="B630" s="29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1:44" x14ac:dyDescent="0.2">
      <c r="A631" s="4"/>
      <c r="B631" s="29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1:44" x14ac:dyDescent="0.2">
      <c r="A632" s="4"/>
      <c r="B632" s="29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1:44" x14ac:dyDescent="0.2">
      <c r="A633" s="4"/>
      <c r="B633" s="29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1:44" x14ac:dyDescent="0.2">
      <c r="A634" s="4"/>
      <c r="B634" s="29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1:44" x14ac:dyDescent="0.2">
      <c r="A635" s="4"/>
      <c r="B635" s="29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1:44" x14ac:dyDescent="0.2">
      <c r="A636" s="4"/>
      <c r="B636" s="29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1:44" x14ac:dyDescent="0.2">
      <c r="A637" s="4"/>
      <c r="B637" s="29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1:44" x14ac:dyDescent="0.2">
      <c r="A638" s="4"/>
      <c r="B638" s="29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1:44" x14ac:dyDescent="0.2">
      <c r="A639" s="4"/>
      <c r="B639" s="29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1:44" x14ac:dyDescent="0.2">
      <c r="A640" s="4"/>
      <c r="B640" s="29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1:44" x14ac:dyDescent="0.2">
      <c r="A641" s="4"/>
      <c r="B641" s="29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1:44" x14ac:dyDescent="0.2">
      <c r="A642" s="4"/>
      <c r="B642" s="29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1:44" x14ac:dyDescent="0.2">
      <c r="A643" s="4"/>
      <c r="B643" s="29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1:44" x14ac:dyDescent="0.2">
      <c r="A644" s="4"/>
      <c r="B644" s="29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1:44" x14ac:dyDescent="0.2">
      <c r="A645" s="4"/>
      <c r="B645" s="29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1:44" x14ac:dyDescent="0.2">
      <c r="A646" s="4"/>
      <c r="B646" s="29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1:44" x14ac:dyDescent="0.2">
      <c r="A647" s="4"/>
      <c r="B647" s="29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1:44" x14ac:dyDescent="0.2">
      <c r="A648" s="4"/>
      <c r="B648" s="29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1:44" x14ac:dyDescent="0.2">
      <c r="A649" s="4"/>
      <c r="B649" s="29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1:44" x14ac:dyDescent="0.2">
      <c r="A650" s="4"/>
      <c r="B650" s="29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1:44" x14ac:dyDescent="0.2">
      <c r="A651" s="4"/>
      <c r="B651" s="29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1:44" x14ac:dyDescent="0.2">
      <c r="A652" s="4"/>
      <c r="B652" s="29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1:44" x14ac:dyDescent="0.2">
      <c r="A653" s="4"/>
      <c r="B653" s="29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1:44" x14ac:dyDescent="0.2">
      <c r="A654" s="4"/>
      <c r="B654" s="29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1:44" x14ac:dyDescent="0.2">
      <c r="A655" s="4"/>
      <c r="B655" s="29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1:44" x14ac:dyDescent="0.2">
      <c r="A656" s="4"/>
      <c r="B656" s="29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1:44" x14ac:dyDescent="0.2">
      <c r="A657" s="4"/>
      <c r="B657" s="29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1:44" x14ac:dyDescent="0.2">
      <c r="A658" s="4"/>
      <c r="B658" s="29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1:44" x14ac:dyDescent="0.2">
      <c r="A659" s="4"/>
      <c r="B659" s="29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1:44" x14ac:dyDescent="0.2">
      <c r="A660" s="4"/>
      <c r="B660" s="29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1:44" x14ac:dyDescent="0.2">
      <c r="A661" s="4"/>
      <c r="B661" s="29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1:44" x14ac:dyDescent="0.2">
      <c r="A662" s="4"/>
      <c r="B662" s="29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1:44" x14ac:dyDescent="0.2">
      <c r="A663" s="4"/>
      <c r="B663" s="29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1:44" x14ac:dyDescent="0.2">
      <c r="A664" s="4"/>
      <c r="B664" s="29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1:44" x14ac:dyDescent="0.2">
      <c r="A665" s="4"/>
      <c r="B665" s="29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1:44" x14ac:dyDescent="0.2">
      <c r="A666" s="4"/>
      <c r="B666" s="29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1:44" x14ac:dyDescent="0.2">
      <c r="A667" s="4"/>
      <c r="B667" s="29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1:44" x14ac:dyDescent="0.2">
      <c r="A668" s="4"/>
      <c r="B668" s="29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1:44" x14ac:dyDescent="0.2">
      <c r="A669" s="4"/>
      <c r="B669" s="29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1:44" x14ac:dyDescent="0.2">
      <c r="A670" s="4"/>
      <c r="B670" s="29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1:44" x14ac:dyDescent="0.2">
      <c r="A671" s="4"/>
      <c r="B671" s="29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1:44" x14ac:dyDescent="0.2">
      <c r="A672" s="4"/>
      <c r="B672" s="29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1:44" x14ac:dyDescent="0.2">
      <c r="A673" s="4"/>
      <c r="B673" s="29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1:44" x14ac:dyDescent="0.2">
      <c r="A674" s="4"/>
      <c r="B674" s="29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1:44" x14ac:dyDescent="0.2">
      <c r="A675" s="4"/>
      <c r="B675" s="29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1:44" x14ac:dyDescent="0.2">
      <c r="A676" s="4"/>
      <c r="B676" s="29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1:44" x14ac:dyDescent="0.2">
      <c r="A677" s="4"/>
      <c r="B677" s="29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1:44" x14ac:dyDescent="0.2">
      <c r="A678" s="4"/>
      <c r="B678" s="29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1:44" x14ac:dyDescent="0.2">
      <c r="A679" s="4"/>
      <c r="B679" s="29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1:44" x14ac:dyDescent="0.2">
      <c r="A680" s="4"/>
      <c r="B680" s="29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1:44" x14ac:dyDescent="0.2">
      <c r="A681" s="4"/>
      <c r="B681" s="29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1:44" x14ac:dyDescent="0.2">
      <c r="A682" s="4"/>
      <c r="B682" s="29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1:44" x14ac:dyDescent="0.2">
      <c r="A683" s="4"/>
      <c r="B683" s="29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1:44" x14ac:dyDescent="0.2">
      <c r="A684" s="4"/>
      <c r="B684" s="29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1:44" x14ac:dyDescent="0.2">
      <c r="A685" s="4"/>
      <c r="B685" s="29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1:44" x14ac:dyDescent="0.2">
      <c r="A686" s="4"/>
      <c r="B686" s="29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1:44" x14ac:dyDescent="0.2">
      <c r="A687" s="4"/>
      <c r="B687" s="29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1:44" x14ac:dyDescent="0.2">
      <c r="A688" s="4"/>
      <c r="B688" s="29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1:44" x14ac:dyDescent="0.2">
      <c r="A689" s="4"/>
      <c r="B689" s="29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1:44" x14ac:dyDescent="0.2">
      <c r="A690" s="4"/>
      <c r="B690" s="29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1:44" x14ac:dyDescent="0.2">
      <c r="A691" s="4"/>
      <c r="B691" s="29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1:44" x14ac:dyDescent="0.2">
      <c r="A692" s="4"/>
      <c r="B692" s="29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1:44" x14ac:dyDescent="0.2">
      <c r="A693" s="4"/>
      <c r="B693" s="29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1:44" x14ac:dyDescent="0.2">
      <c r="A694" s="4"/>
      <c r="B694" s="29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1:44" x14ac:dyDescent="0.2">
      <c r="A695" s="4"/>
      <c r="B695" s="29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1:44" x14ac:dyDescent="0.2">
      <c r="A696" s="4"/>
      <c r="B696" s="29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1:44" x14ac:dyDescent="0.2">
      <c r="A697" s="4"/>
      <c r="B697" s="29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1:44" x14ac:dyDescent="0.2">
      <c r="A698" s="4"/>
      <c r="B698" s="29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1:44" x14ac:dyDescent="0.2">
      <c r="A699" s="4"/>
      <c r="B699" s="29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1:44" x14ac:dyDescent="0.2">
      <c r="A700" s="4"/>
      <c r="B700" s="29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1:44" x14ac:dyDescent="0.2">
      <c r="A701" s="4"/>
      <c r="B701" s="29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1:44" x14ac:dyDescent="0.2">
      <c r="A702" s="4"/>
      <c r="B702" s="29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1:44" x14ac:dyDescent="0.2">
      <c r="A703" s="4"/>
      <c r="B703" s="29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1:44" x14ac:dyDescent="0.2">
      <c r="A704" s="4"/>
      <c r="B704" s="29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1:44" x14ac:dyDescent="0.2">
      <c r="A705" s="4"/>
      <c r="B705" s="29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1:44" x14ac:dyDescent="0.2">
      <c r="A706" s="4"/>
      <c r="B706" s="29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1:44" x14ac:dyDescent="0.2">
      <c r="A707" s="4"/>
      <c r="B707" s="29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1:44" x14ac:dyDescent="0.2">
      <c r="A708" s="4"/>
      <c r="B708" s="29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1:44" x14ac:dyDescent="0.2">
      <c r="A709" s="4"/>
      <c r="B709" s="29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1:44" x14ac:dyDescent="0.2">
      <c r="A710" s="4"/>
      <c r="B710" s="29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1:44" x14ac:dyDescent="0.2">
      <c r="A711" s="4"/>
      <c r="B711" s="29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1:44" x14ac:dyDescent="0.2">
      <c r="A712" s="4"/>
      <c r="B712" s="29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1:44" x14ac:dyDescent="0.2">
      <c r="A713" s="4"/>
      <c r="B713" s="29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1:44" x14ac:dyDescent="0.2">
      <c r="A714" s="4"/>
      <c r="B714" s="29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1:44" x14ac:dyDescent="0.2">
      <c r="A715" s="4"/>
      <c r="B715" s="29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1:44" x14ac:dyDescent="0.2">
      <c r="A716" s="4"/>
      <c r="B716" s="29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1:44" x14ac:dyDescent="0.2">
      <c r="A717" s="4"/>
      <c r="B717" s="29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1:44" x14ac:dyDescent="0.2">
      <c r="A718" s="4"/>
      <c r="B718" s="29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1:44" x14ac:dyDescent="0.2">
      <c r="A719" s="4"/>
      <c r="B719" s="29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1:44" x14ac:dyDescent="0.2">
      <c r="A720" s="4"/>
      <c r="B720" s="29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1:44" x14ac:dyDescent="0.2">
      <c r="A721" s="4"/>
      <c r="B721" s="29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1:44" x14ac:dyDescent="0.2">
      <c r="A722" s="4"/>
      <c r="B722" s="29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1:44" x14ac:dyDescent="0.2">
      <c r="A723" s="4"/>
      <c r="B723" s="29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1:44" x14ac:dyDescent="0.2">
      <c r="A724" s="4"/>
      <c r="B724" s="29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1:44" x14ac:dyDescent="0.2">
      <c r="A725" s="4"/>
      <c r="B725" s="29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1:44" x14ac:dyDescent="0.2">
      <c r="A726" s="4"/>
      <c r="B726" s="29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1:44" x14ac:dyDescent="0.2">
      <c r="A727" s="4"/>
      <c r="B727" s="29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1:44" x14ac:dyDescent="0.2">
      <c r="A728" s="4"/>
      <c r="B728" s="29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1:44" x14ac:dyDescent="0.2">
      <c r="A729" s="4"/>
      <c r="B729" s="29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1:44" x14ac:dyDescent="0.2">
      <c r="A730" s="4"/>
      <c r="B730" s="29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1:44" x14ac:dyDescent="0.2">
      <c r="A731" s="4"/>
      <c r="B731" s="29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1:44" x14ac:dyDescent="0.2">
      <c r="A732" s="4"/>
      <c r="B732" s="29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1:44" x14ac:dyDescent="0.2">
      <c r="A733" s="4"/>
      <c r="B733" s="29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1:44" x14ac:dyDescent="0.2">
      <c r="A734" s="4"/>
      <c r="B734" s="29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1:44" x14ac:dyDescent="0.2">
      <c r="A735" s="4"/>
      <c r="B735" s="29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1:44" x14ac:dyDescent="0.2">
      <c r="A736" s="4"/>
      <c r="B736" s="29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1:44" x14ac:dyDescent="0.2">
      <c r="A737" s="4"/>
      <c r="B737" s="29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1:44" x14ac:dyDescent="0.2">
      <c r="A738" s="4"/>
      <c r="B738" s="29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1:44" x14ac:dyDescent="0.2">
      <c r="A739" s="4"/>
      <c r="B739" s="29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1:44" x14ac:dyDescent="0.2">
      <c r="A740" s="4"/>
      <c r="B740" s="29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1:44" x14ac:dyDescent="0.2">
      <c r="A741" s="4"/>
      <c r="B741" s="29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1:44" x14ac:dyDescent="0.2">
      <c r="A742" s="4"/>
      <c r="B742" s="29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1:44" x14ac:dyDescent="0.2">
      <c r="A743" s="4"/>
      <c r="B743" s="29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1:44" x14ac:dyDescent="0.2">
      <c r="A744" s="4"/>
      <c r="B744" s="29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1:44" x14ac:dyDescent="0.2">
      <c r="A745" s="4"/>
      <c r="B745" s="29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1:44" x14ac:dyDescent="0.2">
      <c r="A746" s="4"/>
      <c r="B746" s="29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1:44" x14ac:dyDescent="0.2">
      <c r="A747" s="4"/>
      <c r="B747" s="29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1:44" x14ac:dyDescent="0.2">
      <c r="A748" s="4"/>
      <c r="B748" s="29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1:44" x14ac:dyDescent="0.2">
      <c r="A749" s="4"/>
      <c r="B749" s="29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1:44" x14ac:dyDescent="0.2">
      <c r="A750" s="4"/>
      <c r="B750" s="29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1:44" x14ac:dyDescent="0.2">
      <c r="A751" s="4"/>
      <c r="B751" s="29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1:44" x14ac:dyDescent="0.2">
      <c r="A752" s="4"/>
      <c r="B752" s="29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1:44" x14ac:dyDescent="0.2">
      <c r="A753" s="4"/>
      <c r="B753" s="29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1:44" x14ac:dyDescent="0.2">
      <c r="A754" s="4"/>
      <c r="B754" s="29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1:44" x14ac:dyDescent="0.2">
      <c r="A755" s="4"/>
      <c r="B755" s="29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1:44" x14ac:dyDescent="0.2">
      <c r="A756" s="4"/>
      <c r="B756" s="29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1:44" x14ac:dyDescent="0.2">
      <c r="A757" s="4"/>
      <c r="B757" s="29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1:44" x14ac:dyDescent="0.2">
      <c r="A758" s="4"/>
      <c r="B758" s="29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1:44" x14ac:dyDescent="0.2">
      <c r="A759" s="4"/>
      <c r="B759" s="29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1:44" x14ac:dyDescent="0.2">
      <c r="A760" s="4"/>
      <c r="B760" s="29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1:44" x14ac:dyDescent="0.2">
      <c r="A761" s="4"/>
      <c r="B761" s="29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1:44" x14ac:dyDescent="0.2">
      <c r="A762" s="4"/>
      <c r="B762" s="29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1:44" x14ac:dyDescent="0.2">
      <c r="A763" s="4"/>
      <c r="B763" s="29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 spans="1:44" x14ac:dyDescent="0.2">
      <c r="A764" s="4"/>
      <c r="B764" s="29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 spans="1:44" x14ac:dyDescent="0.2">
      <c r="A765" s="4"/>
      <c r="B765" s="29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 spans="1:44" x14ac:dyDescent="0.2">
      <c r="A766" s="4"/>
      <c r="B766" s="29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 spans="1:44" x14ac:dyDescent="0.2">
      <c r="A767" s="4"/>
      <c r="B767" s="29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  <row r="768" spans="1:44" x14ac:dyDescent="0.2">
      <c r="A768" s="4"/>
      <c r="B768" s="29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</row>
    <row r="769" spans="1:44" x14ac:dyDescent="0.2">
      <c r="A769" s="4"/>
      <c r="B769" s="29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</row>
    <row r="770" spans="1:44" x14ac:dyDescent="0.2">
      <c r="A770" s="4"/>
      <c r="B770" s="29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</row>
    <row r="771" spans="1:44" x14ac:dyDescent="0.2">
      <c r="A771" s="4"/>
      <c r="B771" s="29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</row>
    <row r="772" spans="1:44" x14ac:dyDescent="0.2">
      <c r="A772" s="4"/>
      <c r="B772" s="29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</row>
    <row r="773" spans="1:44" x14ac:dyDescent="0.2">
      <c r="A773" s="4"/>
      <c r="B773" s="29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</row>
    <row r="774" spans="1:44" x14ac:dyDescent="0.2">
      <c r="A774" s="4"/>
      <c r="B774" s="29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</row>
    <row r="775" spans="1:44" x14ac:dyDescent="0.2">
      <c r="A775" s="4"/>
      <c r="B775" s="29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</row>
    <row r="776" spans="1:44" x14ac:dyDescent="0.2">
      <c r="A776" s="4"/>
      <c r="B776" s="29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</row>
    <row r="777" spans="1:44" x14ac:dyDescent="0.2">
      <c r="A777" s="4"/>
      <c r="B777" s="29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</row>
    <row r="778" spans="1:44" x14ac:dyDescent="0.2">
      <c r="A778" s="4"/>
      <c r="B778" s="29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</row>
    <row r="779" spans="1:44" x14ac:dyDescent="0.2">
      <c r="A779" s="4"/>
      <c r="B779" s="29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</row>
    <row r="780" spans="1:44" x14ac:dyDescent="0.2">
      <c r="A780" s="4"/>
      <c r="B780" s="29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</row>
    <row r="781" spans="1:44" x14ac:dyDescent="0.2">
      <c r="A781" s="4"/>
      <c r="B781" s="29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</row>
    <row r="782" spans="1:44" x14ac:dyDescent="0.2">
      <c r="A782" s="4"/>
      <c r="B782" s="29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</row>
    <row r="783" spans="1:44" x14ac:dyDescent="0.2">
      <c r="A783" s="4"/>
      <c r="B783" s="29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</row>
    <row r="784" spans="1:44" x14ac:dyDescent="0.2">
      <c r="A784" s="4"/>
      <c r="B784" s="29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</row>
    <row r="785" spans="1:44" x14ac:dyDescent="0.2">
      <c r="A785" s="4"/>
      <c r="B785" s="29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</row>
    <row r="786" spans="1:44" x14ac:dyDescent="0.2">
      <c r="A786" s="4"/>
      <c r="B786" s="29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</row>
    <row r="787" spans="1:44" x14ac:dyDescent="0.2">
      <c r="A787" s="4"/>
      <c r="B787" s="29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</row>
    <row r="788" spans="1:44" x14ac:dyDescent="0.2">
      <c r="A788" s="4"/>
      <c r="B788" s="29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</row>
    <row r="789" spans="1:44" x14ac:dyDescent="0.2">
      <c r="A789" s="4"/>
      <c r="B789" s="29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</row>
    <row r="790" spans="1:44" x14ac:dyDescent="0.2">
      <c r="A790" s="4"/>
      <c r="B790" s="29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</row>
    <row r="791" spans="1:44" x14ac:dyDescent="0.2">
      <c r="A791" s="4"/>
      <c r="B791" s="29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</row>
    <row r="792" spans="1:44" x14ac:dyDescent="0.2">
      <c r="A792" s="4"/>
      <c r="B792" s="29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</row>
    <row r="793" spans="1:44" x14ac:dyDescent="0.2">
      <c r="A793" s="4"/>
      <c r="B793" s="29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</row>
    <row r="794" spans="1:44" x14ac:dyDescent="0.2">
      <c r="A794" s="4"/>
      <c r="B794" s="29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</row>
    <row r="795" spans="1:44" x14ac:dyDescent="0.2">
      <c r="A795" s="4"/>
      <c r="B795" s="29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</row>
    <row r="796" spans="1:44" x14ac:dyDescent="0.2">
      <c r="A796" s="4"/>
      <c r="B796" s="29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</row>
    <row r="797" spans="1:44" x14ac:dyDescent="0.2">
      <c r="A797" s="4"/>
      <c r="B797" s="29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</row>
    <row r="798" spans="1:44" x14ac:dyDescent="0.2">
      <c r="A798" s="4"/>
      <c r="B798" s="29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</row>
    <row r="799" spans="1:44" x14ac:dyDescent="0.2">
      <c r="A799" s="4"/>
      <c r="B799" s="29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</row>
    <row r="800" spans="1:44" x14ac:dyDescent="0.2">
      <c r="A800" s="4"/>
      <c r="B800" s="29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</row>
    <row r="801" spans="1:44" x14ac:dyDescent="0.2">
      <c r="A801" s="4"/>
      <c r="B801" s="29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</row>
    <row r="802" spans="1:44" x14ac:dyDescent="0.2">
      <c r="A802" s="4"/>
      <c r="B802" s="29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</row>
    <row r="803" spans="1:44" x14ac:dyDescent="0.2">
      <c r="A803" s="4"/>
      <c r="B803" s="29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</row>
    <row r="804" spans="1:44" x14ac:dyDescent="0.2">
      <c r="A804" s="4"/>
      <c r="B804" s="29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 spans="1:44" x14ac:dyDescent="0.2">
      <c r="A805" s="4"/>
      <c r="B805" s="29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</row>
    <row r="806" spans="1:44" x14ac:dyDescent="0.2">
      <c r="A806" s="4"/>
      <c r="B806" s="29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</row>
    <row r="807" spans="1:44" x14ac:dyDescent="0.2">
      <c r="A807" s="4"/>
      <c r="B807" s="29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</row>
    <row r="808" spans="1:44" x14ac:dyDescent="0.2">
      <c r="A808" s="4"/>
      <c r="B808" s="29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</row>
    <row r="809" spans="1:44" x14ac:dyDescent="0.2">
      <c r="A809" s="4"/>
      <c r="B809" s="29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</row>
    <row r="810" spans="1:44" x14ac:dyDescent="0.2">
      <c r="A810" s="4"/>
      <c r="B810" s="29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</row>
    <row r="811" spans="1:44" x14ac:dyDescent="0.2">
      <c r="A811" s="4"/>
      <c r="B811" s="29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</row>
    <row r="812" spans="1:44" x14ac:dyDescent="0.2">
      <c r="A812" s="4"/>
      <c r="B812" s="29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</row>
    <row r="813" spans="1:44" x14ac:dyDescent="0.2">
      <c r="A813" s="4"/>
      <c r="B813" s="29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</row>
    <row r="814" spans="1:44" x14ac:dyDescent="0.2">
      <c r="A814" s="4"/>
      <c r="B814" s="29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</row>
    <row r="815" spans="1:44" x14ac:dyDescent="0.2">
      <c r="A815" s="4"/>
      <c r="B815" s="29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</row>
    <row r="816" spans="1:44" x14ac:dyDescent="0.2">
      <c r="A816" s="4"/>
      <c r="B816" s="29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</row>
    <row r="817" spans="1:44" x14ac:dyDescent="0.2">
      <c r="A817" s="4"/>
      <c r="B817" s="29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</row>
    <row r="818" spans="1:44" x14ac:dyDescent="0.2">
      <c r="A818" s="4"/>
      <c r="B818" s="29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</row>
    <row r="819" spans="1:44" x14ac:dyDescent="0.2">
      <c r="A819" s="4"/>
      <c r="B819" s="29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</row>
    <row r="820" spans="1:44" x14ac:dyDescent="0.2">
      <c r="A820" s="4"/>
      <c r="B820" s="29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</row>
    <row r="821" spans="1:44" x14ac:dyDescent="0.2">
      <c r="A821" s="4"/>
      <c r="B821" s="29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</row>
    <row r="822" spans="1:44" x14ac:dyDescent="0.2">
      <c r="A822" s="4"/>
      <c r="B822" s="29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</row>
    <row r="823" spans="1:44" x14ac:dyDescent="0.2">
      <c r="A823" s="4"/>
      <c r="B823" s="29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</row>
    <row r="824" spans="1:44" x14ac:dyDescent="0.2">
      <c r="A824" s="4"/>
      <c r="B824" s="29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 spans="1:44" x14ac:dyDescent="0.2">
      <c r="A825" s="4"/>
      <c r="B825" s="29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</row>
    <row r="826" spans="1:44" x14ac:dyDescent="0.2">
      <c r="A826" s="4"/>
      <c r="B826" s="29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</row>
    <row r="827" spans="1:44" x14ac:dyDescent="0.2">
      <c r="A827" s="4"/>
      <c r="B827" s="29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</row>
    <row r="828" spans="1:44" x14ac:dyDescent="0.2">
      <c r="A828" s="4"/>
      <c r="B828" s="29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</row>
    <row r="829" spans="1:44" x14ac:dyDescent="0.2">
      <c r="A829" s="4"/>
      <c r="B829" s="29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</row>
    <row r="830" spans="1:44" x14ac:dyDescent="0.2">
      <c r="A830" s="4"/>
      <c r="B830" s="29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</row>
    <row r="831" spans="1:44" x14ac:dyDescent="0.2">
      <c r="A831" s="4"/>
      <c r="B831" s="29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</row>
    <row r="832" spans="1:44" x14ac:dyDescent="0.2">
      <c r="A832" s="4"/>
      <c r="B832" s="29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 spans="1:44" x14ac:dyDescent="0.2">
      <c r="A833" s="4"/>
      <c r="B833" s="29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</row>
    <row r="834" spans="1:44" x14ac:dyDescent="0.2">
      <c r="A834" s="4"/>
      <c r="B834" s="29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</row>
    <row r="835" spans="1:44" x14ac:dyDescent="0.2">
      <c r="A835" s="4"/>
      <c r="B835" s="29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</row>
    <row r="836" spans="1:44" x14ac:dyDescent="0.2">
      <c r="A836" s="4"/>
      <c r="B836" s="29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</row>
    <row r="837" spans="1:44" x14ac:dyDescent="0.2">
      <c r="A837" s="4"/>
      <c r="B837" s="29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</row>
    <row r="838" spans="1:44" x14ac:dyDescent="0.2">
      <c r="A838" s="4"/>
      <c r="B838" s="29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</row>
    <row r="839" spans="1:44" x14ac:dyDescent="0.2">
      <c r="A839" s="4"/>
      <c r="B839" s="29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</row>
    <row r="840" spans="1:44" x14ac:dyDescent="0.2">
      <c r="A840" s="4"/>
      <c r="B840" s="29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</row>
    <row r="841" spans="1:44" x14ac:dyDescent="0.2">
      <c r="A841" s="4"/>
      <c r="B841" s="29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</row>
    <row r="842" spans="1:44" x14ac:dyDescent="0.2">
      <c r="A842" s="4"/>
      <c r="B842" s="29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</row>
    <row r="843" spans="1:44" x14ac:dyDescent="0.2">
      <c r="A843" s="4"/>
      <c r="B843" s="29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</row>
    <row r="844" spans="1:44" x14ac:dyDescent="0.2">
      <c r="A844" s="4"/>
      <c r="B844" s="29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</row>
    <row r="845" spans="1:44" x14ac:dyDescent="0.2">
      <c r="A845" s="4"/>
      <c r="B845" s="29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</row>
    <row r="846" spans="1:44" x14ac:dyDescent="0.2">
      <c r="A846" s="4"/>
      <c r="B846" s="29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</row>
    <row r="847" spans="1:44" x14ac:dyDescent="0.2">
      <c r="A847" s="4"/>
      <c r="B847" s="29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</row>
    <row r="848" spans="1:44" x14ac:dyDescent="0.2">
      <c r="A848" s="4"/>
      <c r="B848" s="29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</row>
    <row r="849" spans="1:44" x14ac:dyDescent="0.2">
      <c r="A849" s="4"/>
      <c r="B849" s="29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</row>
    <row r="850" spans="1:44" x14ac:dyDescent="0.2">
      <c r="A850" s="4"/>
      <c r="B850" s="29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</row>
    <row r="851" spans="1:44" x14ac:dyDescent="0.2">
      <c r="A851" s="4"/>
      <c r="B851" s="29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</row>
    <row r="852" spans="1:44" x14ac:dyDescent="0.2">
      <c r="A852" s="4"/>
      <c r="B852" s="29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</row>
    <row r="853" spans="1:44" x14ac:dyDescent="0.2">
      <c r="A853" s="4"/>
      <c r="B853" s="29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</row>
    <row r="854" spans="1:44" x14ac:dyDescent="0.2">
      <c r="A854" s="4"/>
      <c r="B854" s="29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</row>
    <row r="855" spans="1:44" x14ac:dyDescent="0.2">
      <c r="A855" s="4"/>
      <c r="B855" s="29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</row>
    <row r="856" spans="1:44" x14ac:dyDescent="0.2">
      <c r="A856" s="4"/>
      <c r="B856" s="29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</row>
    <row r="857" spans="1:44" x14ac:dyDescent="0.2">
      <c r="A857" s="4"/>
      <c r="B857" s="29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 spans="1:44" x14ac:dyDescent="0.2">
      <c r="A858" s="4"/>
      <c r="B858" s="29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</row>
    <row r="859" spans="1:44" x14ac:dyDescent="0.2">
      <c r="A859" s="4"/>
      <c r="B859" s="29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</row>
    <row r="860" spans="1:44" x14ac:dyDescent="0.2">
      <c r="A860" s="4"/>
      <c r="B860" s="29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</row>
    <row r="861" spans="1:44" x14ac:dyDescent="0.2">
      <c r="A861" s="4"/>
      <c r="B861" s="29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</row>
    <row r="862" spans="1:44" x14ac:dyDescent="0.2">
      <c r="A862" s="4"/>
      <c r="B862" s="29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</row>
    <row r="863" spans="1:44" x14ac:dyDescent="0.2">
      <c r="A863" s="4"/>
      <c r="B863" s="29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</row>
    <row r="864" spans="1:44" x14ac:dyDescent="0.2">
      <c r="A864" s="4"/>
      <c r="B864" s="29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</row>
    <row r="865" spans="1:44" x14ac:dyDescent="0.2">
      <c r="A865" s="4"/>
      <c r="B865" s="29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</row>
    <row r="866" spans="1:44" x14ac:dyDescent="0.2">
      <c r="A866" s="4"/>
      <c r="B866" s="29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</row>
    <row r="867" spans="1:44" x14ac:dyDescent="0.2">
      <c r="A867" s="4"/>
      <c r="B867" s="29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</row>
    <row r="868" spans="1:44" x14ac:dyDescent="0.2">
      <c r="A868" s="4"/>
      <c r="B868" s="29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</row>
    <row r="869" spans="1:44" x14ac:dyDescent="0.2">
      <c r="A869" s="4"/>
      <c r="B869" s="29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</row>
    <row r="870" spans="1:44" x14ac:dyDescent="0.2">
      <c r="A870" s="4"/>
      <c r="B870" s="29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</row>
    <row r="871" spans="1:44" x14ac:dyDescent="0.2">
      <c r="A871" s="4"/>
      <c r="B871" s="29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</row>
    <row r="872" spans="1:44" x14ac:dyDescent="0.2">
      <c r="A872" s="4"/>
      <c r="B872" s="29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</row>
    <row r="873" spans="1:44" x14ac:dyDescent="0.2">
      <c r="A873" s="4"/>
      <c r="B873" s="29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</row>
    <row r="874" spans="1:44" x14ac:dyDescent="0.2">
      <c r="A874" s="4"/>
      <c r="B874" s="29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</row>
    <row r="875" spans="1:44" x14ac:dyDescent="0.2">
      <c r="A875" s="4"/>
      <c r="B875" s="29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</row>
    <row r="876" spans="1:44" x14ac:dyDescent="0.2">
      <c r="A876" s="4"/>
      <c r="B876" s="29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</row>
    <row r="877" spans="1:44" x14ac:dyDescent="0.2">
      <c r="A877" s="4"/>
      <c r="B877" s="29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</row>
    <row r="878" spans="1:44" x14ac:dyDescent="0.2">
      <c r="A878" s="4"/>
      <c r="B878" s="29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</row>
    <row r="879" spans="1:44" x14ac:dyDescent="0.2">
      <c r="A879" s="4"/>
      <c r="B879" s="29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</row>
    <row r="880" spans="1:44" x14ac:dyDescent="0.2">
      <c r="A880" s="4"/>
      <c r="B880" s="29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</row>
    <row r="881" spans="1:44" x14ac:dyDescent="0.2">
      <c r="A881" s="4"/>
      <c r="B881" s="29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</row>
    <row r="882" spans="1:44" x14ac:dyDescent="0.2">
      <c r="A882" s="4"/>
      <c r="B882" s="29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</row>
    <row r="883" spans="1:44" x14ac:dyDescent="0.2">
      <c r="A883" s="4"/>
      <c r="B883" s="29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</row>
    <row r="884" spans="1:44" x14ac:dyDescent="0.2">
      <c r="A884" s="4"/>
      <c r="B884" s="29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</row>
    <row r="885" spans="1:44" x14ac:dyDescent="0.2">
      <c r="A885" s="4"/>
      <c r="B885" s="29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</row>
    <row r="886" spans="1:44" x14ac:dyDescent="0.2">
      <c r="A886" s="4"/>
      <c r="B886" s="29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</row>
    <row r="887" spans="1:44" x14ac:dyDescent="0.2">
      <c r="A887" s="4"/>
      <c r="B887" s="29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</row>
    <row r="888" spans="1:44" x14ac:dyDescent="0.2">
      <c r="A888" s="4"/>
      <c r="B888" s="29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</row>
    <row r="889" spans="1:44" x14ac:dyDescent="0.2">
      <c r="A889" s="4"/>
      <c r="B889" s="29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</row>
    <row r="890" spans="1:44" x14ac:dyDescent="0.2">
      <c r="A890" s="4"/>
      <c r="B890" s="29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</row>
    <row r="891" spans="1:44" x14ac:dyDescent="0.2">
      <c r="A891" s="4"/>
      <c r="B891" s="29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</row>
    <row r="892" spans="1:44" x14ac:dyDescent="0.2">
      <c r="A892" s="4"/>
      <c r="B892" s="29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</row>
    <row r="893" spans="1:44" x14ac:dyDescent="0.2">
      <c r="A893" s="4"/>
      <c r="B893" s="29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</row>
    <row r="894" spans="1:44" x14ac:dyDescent="0.2">
      <c r="A894" s="4"/>
      <c r="B894" s="29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</row>
    <row r="895" spans="1:44" x14ac:dyDescent="0.2">
      <c r="A895" s="4"/>
      <c r="B895" s="29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</row>
    <row r="896" spans="1:44" x14ac:dyDescent="0.2">
      <c r="A896" s="4"/>
      <c r="B896" s="29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</row>
    <row r="897" spans="1:44" x14ac:dyDescent="0.2">
      <c r="A897" s="4"/>
      <c r="B897" s="29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 spans="1:44" x14ac:dyDescent="0.2">
      <c r="A898" s="4"/>
      <c r="B898" s="29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</row>
    <row r="899" spans="1:44" x14ac:dyDescent="0.2">
      <c r="A899" s="4"/>
      <c r="B899" s="29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</row>
    <row r="900" spans="1:44" x14ac:dyDescent="0.2">
      <c r="A900" s="4"/>
      <c r="B900" s="29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</row>
    <row r="901" spans="1:44" x14ac:dyDescent="0.2">
      <c r="A901" s="4"/>
      <c r="B901" s="29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</row>
    <row r="902" spans="1:44" x14ac:dyDescent="0.2">
      <c r="A902" s="4"/>
      <c r="B902" s="29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</row>
    <row r="903" spans="1:44" x14ac:dyDescent="0.2">
      <c r="A903" s="4"/>
      <c r="B903" s="29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</row>
    <row r="904" spans="1:44" x14ac:dyDescent="0.2">
      <c r="A904" s="4"/>
      <c r="B904" s="29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</row>
    <row r="905" spans="1:44" x14ac:dyDescent="0.2">
      <c r="A905" s="4"/>
      <c r="B905" s="29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</row>
    <row r="906" spans="1:44" x14ac:dyDescent="0.2">
      <c r="A906" s="4"/>
      <c r="B906" s="29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</row>
    <row r="907" spans="1:44" x14ac:dyDescent="0.2">
      <c r="A907" s="4"/>
      <c r="B907" s="29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</row>
    <row r="908" spans="1:44" x14ac:dyDescent="0.2">
      <c r="A908" s="4"/>
      <c r="B908" s="29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</row>
    <row r="909" spans="1:44" x14ac:dyDescent="0.2">
      <c r="A909" s="4"/>
      <c r="B909" s="29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</row>
    <row r="910" spans="1:44" x14ac:dyDescent="0.2">
      <c r="A910" s="4"/>
      <c r="B910" s="29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</row>
    <row r="911" spans="1:44" x14ac:dyDescent="0.2">
      <c r="A911" s="4"/>
      <c r="B911" s="29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 spans="1:44" x14ac:dyDescent="0.2">
      <c r="A912" s="4"/>
      <c r="B912" s="29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</row>
    <row r="913" spans="1:44" x14ac:dyDescent="0.2">
      <c r="A913" s="4"/>
      <c r="B913" s="29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</row>
    <row r="914" spans="1:44" x14ac:dyDescent="0.2">
      <c r="A914" s="4"/>
      <c r="B914" s="29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</row>
    <row r="915" spans="1:44" x14ac:dyDescent="0.2">
      <c r="A915" s="4"/>
      <c r="B915" s="29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</row>
    <row r="916" spans="1:44" x14ac:dyDescent="0.2">
      <c r="A916" s="4"/>
      <c r="B916" s="29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</row>
    <row r="917" spans="1:44" x14ac:dyDescent="0.2">
      <c r="A917" s="4"/>
      <c r="B917" s="29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</row>
    <row r="918" spans="1:44" x14ac:dyDescent="0.2">
      <c r="A918" s="4"/>
      <c r="B918" s="29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</row>
    <row r="919" spans="1:44" x14ac:dyDescent="0.2">
      <c r="A919" s="4"/>
      <c r="B919" s="29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</row>
    <row r="920" spans="1:44" x14ac:dyDescent="0.2">
      <c r="A920" s="4"/>
      <c r="B920" s="29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</row>
    <row r="921" spans="1:44" x14ac:dyDescent="0.2">
      <c r="A921" s="4"/>
      <c r="B921" s="29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</row>
    <row r="922" spans="1:44" x14ac:dyDescent="0.2">
      <c r="A922" s="4"/>
      <c r="B922" s="29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</row>
    <row r="923" spans="1:44" x14ac:dyDescent="0.2">
      <c r="A923" s="4"/>
      <c r="B923" s="29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</row>
    <row r="924" spans="1:44" x14ac:dyDescent="0.2">
      <c r="A924" s="4"/>
      <c r="B924" s="29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 spans="1:44" x14ac:dyDescent="0.2">
      <c r="A925" s="4"/>
      <c r="B925" s="29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 spans="1:44" x14ac:dyDescent="0.2">
      <c r="A926" s="4"/>
      <c r="B926" s="29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 spans="1:44" x14ac:dyDescent="0.2">
      <c r="A927" s="4"/>
      <c r="B927" s="29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 spans="1:44" x14ac:dyDescent="0.2">
      <c r="A928" s="4"/>
      <c r="B928" s="29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 spans="1:44" x14ac:dyDescent="0.2">
      <c r="A929" s="4"/>
      <c r="B929" s="29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 spans="1:44" x14ac:dyDescent="0.2">
      <c r="A930" s="4"/>
      <c r="B930" s="29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  <row r="931" spans="1:44" x14ac:dyDescent="0.2">
      <c r="A931" s="4"/>
      <c r="B931" s="29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</row>
    <row r="932" spans="1:44" x14ac:dyDescent="0.2">
      <c r="A932" s="4"/>
      <c r="B932" s="29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</row>
    <row r="933" spans="1:44" x14ac:dyDescent="0.2">
      <c r="A933" s="4"/>
      <c r="B933" s="29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</row>
    <row r="934" spans="1:44" x14ac:dyDescent="0.2">
      <c r="A934" s="4"/>
      <c r="B934" s="29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</row>
    <row r="935" spans="1:44" x14ac:dyDescent="0.2">
      <c r="A935" s="4"/>
      <c r="B935" s="29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</row>
    <row r="936" spans="1:44" x14ac:dyDescent="0.2">
      <c r="A936" s="4"/>
      <c r="B936" s="29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</row>
    <row r="937" spans="1:44" x14ac:dyDescent="0.2">
      <c r="A937" s="4"/>
      <c r="B937" s="29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</row>
    <row r="938" spans="1:44" x14ac:dyDescent="0.2">
      <c r="A938" s="4"/>
      <c r="B938" s="29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</row>
    <row r="939" spans="1:44" x14ac:dyDescent="0.2">
      <c r="A939" s="4"/>
      <c r="B939" s="29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</row>
    <row r="940" spans="1:44" x14ac:dyDescent="0.2">
      <c r="A940" s="4"/>
      <c r="B940" s="29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</row>
    <row r="941" spans="1:44" x14ac:dyDescent="0.2">
      <c r="A941" s="4"/>
      <c r="B941" s="29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</row>
    <row r="942" spans="1:44" x14ac:dyDescent="0.2">
      <c r="A942" s="4"/>
      <c r="B942" s="29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</row>
    <row r="943" spans="1:44" x14ac:dyDescent="0.2">
      <c r="A943" s="4"/>
      <c r="B943" s="29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</row>
    <row r="944" spans="1:44" x14ac:dyDescent="0.2">
      <c r="A944" s="4"/>
      <c r="B944" s="29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</row>
    <row r="945" spans="1:44" x14ac:dyDescent="0.2">
      <c r="A945" s="4"/>
      <c r="B945" s="29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</row>
    <row r="946" spans="1:44" x14ac:dyDescent="0.2">
      <c r="A946" s="4"/>
      <c r="B946" s="29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</row>
    <row r="947" spans="1:44" x14ac:dyDescent="0.2">
      <c r="A947" s="4"/>
      <c r="B947" s="29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</row>
    <row r="948" spans="1:44" x14ac:dyDescent="0.2">
      <c r="A948" s="4"/>
      <c r="B948" s="29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</row>
    <row r="949" spans="1:44" x14ac:dyDescent="0.2">
      <c r="A949" s="4"/>
      <c r="B949" s="29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</row>
    <row r="950" spans="1:44" x14ac:dyDescent="0.2">
      <c r="A950" s="4"/>
      <c r="B950" s="29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</row>
    <row r="951" spans="1:44" x14ac:dyDescent="0.2">
      <c r="A951" s="4"/>
      <c r="B951" s="29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</row>
    <row r="952" spans="1:44" x14ac:dyDescent="0.2">
      <c r="A952" s="4"/>
      <c r="B952" s="29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</row>
    <row r="953" spans="1:44" x14ac:dyDescent="0.2">
      <c r="A953" s="4"/>
      <c r="B953" s="29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</row>
    <row r="954" spans="1:44" x14ac:dyDescent="0.2">
      <c r="A954" s="4"/>
      <c r="B954" s="29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</row>
    <row r="955" spans="1:44" x14ac:dyDescent="0.2">
      <c r="A955" s="4"/>
      <c r="B955" s="29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</row>
    <row r="956" spans="1:44" x14ac:dyDescent="0.2">
      <c r="A956" s="4"/>
      <c r="B956" s="29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</row>
    <row r="957" spans="1:44" x14ac:dyDescent="0.2">
      <c r="A957" s="4"/>
      <c r="B957" s="29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</row>
    <row r="958" spans="1:44" x14ac:dyDescent="0.2">
      <c r="A958" s="4"/>
      <c r="B958" s="29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</row>
    <row r="959" spans="1:44" x14ac:dyDescent="0.2">
      <c r="A959" s="4"/>
      <c r="B959" s="29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</row>
    <row r="960" spans="1:44" x14ac:dyDescent="0.2">
      <c r="A960" s="4"/>
      <c r="B960" s="29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</row>
    <row r="961" spans="1:44" x14ac:dyDescent="0.2">
      <c r="A961" s="4"/>
      <c r="B961" s="29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</row>
    <row r="962" spans="1:44" x14ac:dyDescent="0.2">
      <c r="A962" s="4"/>
      <c r="B962" s="29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</row>
    <row r="963" spans="1:44" x14ac:dyDescent="0.2">
      <c r="A963" s="4"/>
      <c r="B963" s="29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</row>
    <row r="964" spans="1:44" x14ac:dyDescent="0.2">
      <c r="A964" s="4"/>
      <c r="B964" s="29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</row>
    <row r="965" spans="1:44" x14ac:dyDescent="0.2">
      <c r="A965" s="4"/>
      <c r="B965" s="29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</row>
    <row r="966" spans="1:44" x14ac:dyDescent="0.2">
      <c r="A966" s="4"/>
      <c r="B966" s="29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</row>
    <row r="967" spans="1:44" x14ac:dyDescent="0.2">
      <c r="A967" s="4"/>
      <c r="B967" s="29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</row>
    <row r="968" spans="1:44" x14ac:dyDescent="0.2">
      <c r="A968" s="4"/>
      <c r="B968" s="29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</row>
    <row r="969" spans="1:44" x14ac:dyDescent="0.2">
      <c r="A969" s="4"/>
      <c r="B969" s="29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</row>
    <row r="970" spans="1:44" x14ac:dyDescent="0.2">
      <c r="A970" s="4"/>
      <c r="B970" s="29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</row>
    <row r="971" spans="1:44" x14ac:dyDescent="0.2">
      <c r="A971" s="4"/>
      <c r="B971" s="29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</row>
    <row r="972" spans="1:44" x14ac:dyDescent="0.2">
      <c r="A972" s="4"/>
      <c r="B972" s="29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</row>
    <row r="973" spans="1:44" x14ac:dyDescent="0.2">
      <c r="A973" s="4"/>
      <c r="B973" s="29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</row>
    <row r="974" spans="1:44" x14ac:dyDescent="0.2">
      <c r="A974" s="4"/>
      <c r="B974" s="29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</row>
    <row r="975" spans="1:44" x14ac:dyDescent="0.2">
      <c r="A975" s="4"/>
      <c r="B975" s="29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</row>
    <row r="976" spans="1:44" x14ac:dyDescent="0.2">
      <c r="A976" s="4"/>
      <c r="B976" s="29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</row>
    <row r="977" spans="1:44" x14ac:dyDescent="0.2">
      <c r="A977" s="4"/>
      <c r="B977" s="29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</row>
    <row r="978" spans="1:44" x14ac:dyDescent="0.2">
      <c r="A978" s="4"/>
      <c r="B978" s="29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</row>
    <row r="979" spans="1:44" x14ac:dyDescent="0.2">
      <c r="A979" s="4"/>
      <c r="B979" s="29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</row>
    <row r="980" spans="1:44" x14ac:dyDescent="0.2">
      <c r="A980" s="4"/>
      <c r="B980" s="29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</row>
    <row r="981" spans="1:44" x14ac:dyDescent="0.2">
      <c r="A981" s="4"/>
      <c r="B981" s="29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</row>
    <row r="982" spans="1:44" x14ac:dyDescent="0.2">
      <c r="A982" s="4"/>
      <c r="B982" s="29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</row>
    <row r="983" spans="1:44" x14ac:dyDescent="0.2">
      <c r="A983" s="4"/>
      <c r="B983" s="29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</row>
    <row r="984" spans="1:44" x14ac:dyDescent="0.2">
      <c r="A984" s="4"/>
      <c r="B984" s="29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</row>
    <row r="985" spans="1:44" x14ac:dyDescent="0.2">
      <c r="A985" s="4"/>
      <c r="B985" s="29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</row>
    <row r="986" spans="1:44" x14ac:dyDescent="0.2">
      <c r="A986" s="4"/>
      <c r="B986" s="29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</row>
    <row r="987" spans="1:44" x14ac:dyDescent="0.2">
      <c r="A987" s="4"/>
      <c r="B987" s="29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</row>
    <row r="988" spans="1:44" x14ac:dyDescent="0.2">
      <c r="A988" s="4"/>
      <c r="B988" s="29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</row>
    <row r="989" spans="1:44" x14ac:dyDescent="0.2">
      <c r="A989" s="4"/>
      <c r="B989" s="29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</row>
    <row r="990" spans="1:44" x14ac:dyDescent="0.2">
      <c r="A990" s="4"/>
      <c r="B990" s="29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</row>
    <row r="991" spans="1:44" x14ac:dyDescent="0.2">
      <c r="A991" s="4"/>
      <c r="B991" s="29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</row>
    <row r="992" spans="1:44" x14ac:dyDescent="0.2">
      <c r="A992" s="4"/>
      <c r="B992" s="29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</row>
    <row r="993" spans="1:44" x14ac:dyDescent="0.2">
      <c r="A993" s="4"/>
      <c r="B993" s="29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</row>
    <row r="994" spans="1:44" x14ac:dyDescent="0.2">
      <c r="A994" s="4"/>
      <c r="B994" s="29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</row>
    <row r="995" spans="1:44" x14ac:dyDescent="0.2">
      <c r="A995" s="4"/>
      <c r="B995" s="29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</row>
    <row r="996" spans="1:44" x14ac:dyDescent="0.2">
      <c r="A996" s="4"/>
      <c r="B996" s="29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</row>
    <row r="997" spans="1:44" x14ac:dyDescent="0.2">
      <c r="A997" s="4"/>
      <c r="B997" s="29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</row>
    <row r="998" spans="1:44" x14ac:dyDescent="0.2">
      <c r="A998" s="4"/>
      <c r="B998" s="29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</row>
    <row r="999" spans="1:44" x14ac:dyDescent="0.2">
      <c r="A999" s="4"/>
      <c r="B999" s="29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</row>
    <row r="1000" spans="1:44" x14ac:dyDescent="0.2">
      <c r="A1000" s="4"/>
      <c r="B1000" s="29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</row>
    <row r="1001" spans="1:44" x14ac:dyDescent="0.2">
      <c r="A1001" s="4"/>
      <c r="B1001" s="29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</row>
    <row r="1002" spans="1:44" x14ac:dyDescent="0.2">
      <c r="A1002" s="4"/>
      <c r="B1002" s="29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</row>
    <row r="1003" spans="1:44" x14ac:dyDescent="0.2">
      <c r="A1003" s="4"/>
      <c r="B1003" s="29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</row>
    <row r="1004" spans="1:44" x14ac:dyDescent="0.2">
      <c r="A1004" s="4"/>
      <c r="B1004" s="29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</row>
    <row r="1005" spans="1:44" x14ac:dyDescent="0.2">
      <c r="A1005" s="4"/>
      <c r="B1005" s="29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</row>
    <row r="1006" spans="1:44" x14ac:dyDescent="0.2">
      <c r="A1006" s="4"/>
      <c r="B1006" s="29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</row>
    <row r="1007" spans="1:44" x14ac:dyDescent="0.2">
      <c r="A1007" s="4"/>
      <c r="B1007" s="29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</row>
    <row r="1008" spans="1:44" x14ac:dyDescent="0.2">
      <c r="A1008" s="4"/>
      <c r="B1008" s="29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</row>
    <row r="1009" spans="1:44" x14ac:dyDescent="0.2">
      <c r="A1009" s="4"/>
      <c r="B1009" s="29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</row>
    <row r="1010" spans="1:44" x14ac:dyDescent="0.2">
      <c r="A1010" s="4"/>
      <c r="B1010" s="29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</row>
    <row r="1011" spans="1:44" x14ac:dyDescent="0.2">
      <c r="A1011" s="4"/>
      <c r="B1011" s="29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</row>
    <row r="1012" spans="1:44" x14ac:dyDescent="0.2">
      <c r="A1012" s="4"/>
      <c r="B1012" s="29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</row>
    <row r="1013" spans="1:44" x14ac:dyDescent="0.2">
      <c r="A1013" s="4"/>
      <c r="B1013" s="29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</row>
    <row r="1014" spans="1:44" x14ac:dyDescent="0.2">
      <c r="A1014" s="4"/>
      <c r="B1014" s="29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</row>
    <row r="1015" spans="1:44" x14ac:dyDescent="0.2">
      <c r="A1015" s="4"/>
      <c r="B1015" s="29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</row>
    <row r="1016" spans="1:44" x14ac:dyDescent="0.2">
      <c r="A1016" s="4"/>
      <c r="B1016" s="29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</row>
    <row r="1017" spans="1:44" x14ac:dyDescent="0.2">
      <c r="A1017" s="4"/>
      <c r="B1017" s="29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</row>
    <row r="1018" spans="1:44" x14ac:dyDescent="0.2">
      <c r="A1018" s="4"/>
      <c r="B1018" s="29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</row>
    <row r="1019" spans="1:44" x14ac:dyDescent="0.2">
      <c r="A1019" s="4"/>
      <c r="B1019" s="29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</row>
    <row r="1020" spans="1:44" x14ac:dyDescent="0.2">
      <c r="A1020" s="4"/>
      <c r="B1020" s="29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</row>
    <row r="1021" spans="1:44" x14ac:dyDescent="0.2">
      <c r="A1021" s="4"/>
      <c r="B1021" s="29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</row>
    <row r="1022" spans="1:44" x14ac:dyDescent="0.2">
      <c r="A1022" s="4"/>
      <c r="B1022" s="29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</row>
    <row r="1023" spans="1:44" x14ac:dyDescent="0.2">
      <c r="A1023" s="4"/>
      <c r="B1023" s="29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</row>
    <row r="1024" spans="1:44" x14ac:dyDescent="0.2">
      <c r="A1024" s="4"/>
      <c r="B1024" s="29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</row>
    <row r="1025" spans="1:16" x14ac:dyDescent="0.2">
      <c r="A1025" s="4"/>
      <c r="B1025" s="29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</row>
    <row r="1026" spans="1:16" x14ac:dyDescent="0.2">
      <c r="A1026" s="4"/>
      <c r="B1026" s="29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</row>
    <row r="1027" spans="1:16" x14ac:dyDescent="0.2">
      <c r="A1027" s="4"/>
      <c r="B1027" s="29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2">
      <c r="A1028" s="4"/>
      <c r="B1028" s="29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2">
      <c r="A1029" s="4"/>
      <c r="B1029" s="29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</row>
    <row r="1030" spans="1:16" x14ac:dyDescent="0.2">
      <c r="A1030" s="4"/>
      <c r="B1030" s="29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</row>
    <row r="1031" spans="1:16" x14ac:dyDescent="0.2">
      <c r="A1031" s="4"/>
      <c r="B1031" s="29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</row>
    <row r="1032" spans="1:16" x14ac:dyDescent="0.2">
      <c r="A1032" s="4"/>
      <c r="B1032" s="29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</row>
    <row r="1033" spans="1:16" x14ac:dyDescent="0.2">
      <c r="A1033" s="4"/>
      <c r="B1033" s="29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</row>
    <row r="1034" spans="1:16" x14ac:dyDescent="0.2">
      <c r="A1034" s="4"/>
      <c r="B1034" s="29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</row>
    <row r="1035" spans="1:16" x14ac:dyDescent="0.2">
      <c r="A1035" s="4"/>
      <c r="B1035" s="29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</row>
    <row r="1036" spans="1:16" x14ac:dyDescent="0.2">
      <c r="A1036" s="4"/>
      <c r="B1036" s="29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</row>
    <row r="1037" spans="1:16" x14ac:dyDescent="0.2">
      <c r="A1037" s="4"/>
      <c r="B1037" s="29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</row>
    <row r="1038" spans="1:16" x14ac:dyDescent="0.2">
      <c r="A1038" s="4"/>
      <c r="B1038" s="29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</row>
    <row r="1039" spans="1:16" x14ac:dyDescent="0.2">
      <c r="A1039" s="4"/>
      <c r="B1039" s="29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</row>
    <row r="1040" spans="1:16" x14ac:dyDescent="0.2">
      <c r="A1040" s="4"/>
      <c r="B1040" s="29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</row>
    <row r="1041" spans="1:16" x14ac:dyDescent="0.2">
      <c r="A1041" s="4"/>
      <c r="B1041" s="29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</row>
    <row r="1042" spans="1:16" x14ac:dyDescent="0.2">
      <c r="A1042" s="4"/>
      <c r="B1042" s="29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</row>
    <row r="1043" spans="1:16" x14ac:dyDescent="0.2">
      <c r="A1043" s="4"/>
      <c r="B1043" s="29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</row>
    <row r="1044" spans="1:16" x14ac:dyDescent="0.2">
      <c r="A1044" s="4"/>
      <c r="B1044" s="29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</row>
    <row r="1045" spans="1:16" x14ac:dyDescent="0.2">
      <c r="A1045" s="4"/>
      <c r="B1045" s="29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</row>
    <row r="1046" spans="1:16" x14ac:dyDescent="0.2">
      <c r="A1046" s="4"/>
      <c r="B1046" s="29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</row>
    <row r="1047" spans="1:16" x14ac:dyDescent="0.2">
      <c r="A1047" s="4"/>
      <c r="B1047" s="29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</row>
    <row r="1048" spans="1:16" x14ac:dyDescent="0.2">
      <c r="A1048" s="4"/>
      <c r="B1048" s="29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</row>
    <row r="1049" spans="1:16" x14ac:dyDescent="0.2">
      <c r="A1049" s="4"/>
      <c r="B1049" s="29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</row>
    <row r="1050" spans="1:16" x14ac:dyDescent="0.2">
      <c r="A1050" s="4"/>
      <c r="B1050" s="29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</row>
    <row r="1051" spans="1:16" x14ac:dyDescent="0.2">
      <c r="A1051" s="4"/>
      <c r="B1051" s="29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</row>
    <row r="1052" spans="1:16" x14ac:dyDescent="0.2">
      <c r="A1052" s="4"/>
      <c r="B1052" s="29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</row>
    <row r="1053" spans="1:16" x14ac:dyDescent="0.2">
      <c r="A1053" s="4"/>
      <c r="B1053" s="29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</row>
    <row r="1054" spans="1:16" x14ac:dyDescent="0.2">
      <c r="A1054" s="4"/>
      <c r="B1054" s="29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</row>
    <row r="1055" spans="1:16" x14ac:dyDescent="0.2">
      <c r="A1055" s="4"/>
      <c r="B1055" s="29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</row>
    <row r="1056" spans="1:16" x14ac:dyDescent="0.2">
      <c r="A1056" s="4"/>
      <c r="B1056" s="29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</row>
    <row r="1057" spans="1:16" x14ac:dyDescent="0.2">
      <c r="A1057" s="4"/>
      <c r="B1057" s="29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</row>
    <row r="1058" spans="1:16" x14ac:dyDescent="0.2">
      <c r="A1058" s="4"/>
      <c r="B1058" s="29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</row>
    <row r="1059" spans="1:16" x14ac:dyDescent="0.2">
      <c r="A1059" s="4"/>
      <c r="B1059" s="29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</row>
    <row r="1060" spans="1:16" x14ac:dyDescent="0.2">
      <c r="A1060" s="4"/>
      <c r="B1060" s="29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</row>
    <row r="1061" spans="1:16" x14ac:dyDescent="0.2">
      <c r="A1061" s="4"/>
      <c r="B1061" s="29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</row>
    <row r="1062" spans="1:16" x14ac:dyDescent="0.2">
      <c r="A1062" s="4"/>
      <c r="B1062" s="29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</row>
    <row r="1063" spans="1:16" x14ac:dyDescent="0.2">
      <c r="A1063" s="4"/>
      <c r="B1063" s="29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</row>
    <row r="1064" spans="1:16" x14ac:dyDescent="0.2">
      <c r="A1064" s="4"/>
      <c r="B1064" s="29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</row>
    <row r="1065" spans="1:16" x14ac:dyDescent="0.2">
      <c r="A1065" s="4"/>
      <c r="B1065" s="29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</row>
    <row r="1066" spans="1:16" x14ac:dyDescent="0.2">
      <c r="A1066" s="4"/>
      <c r="B1066" s="29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</row>
    <row r="1067" spans="1:16" x14ac:dyDescent="0.2">
      <c r="A1067" s="4"/>
      <c r="B1067" s="29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</row>
    <row r="1068" spans="1:16" x14ac:dyDescent="0.2">
      <c r="A1068" s="4"/>
      <c r="B1068" s="29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</row>
    <row r="1069" spans="1:16" x14ac:dyDescent="0.2">
      <c r="A1069" s="4"/>
      <c r="B1069" s="29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</row>
    <row r="1070" spans="1:16" x14ac:dyDescent="0.2">
      <c r="A1070" s="4"/>
      <c r="B1070" s="29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</row>
    <row r="1071" spans="1:16" x14ac:dyDescent="0.2">
      <c r="A1071" s="4"/>
      <c r="B1071" s="29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</row>
    <row r="1072" spans="1:16" x14ac:dyDescent="0.2">
      <c r="A1072" s="4"/>
      <c r="B1072" s="29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</row>
    <row r="1073" spans="1:16" x14ac:dyDescent="0.2">
      <c r="A1073" s="4"/>
      <c r="B1073" s="29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</row>
    <row r="1074" spans="1:16" x14ac:dyDescent="0.2">
      <c r="A1074" s="4"/>
      <c r="B1074" s="29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</row>
    <row r="1075" spans="1:16" x14ac:dyDescent="0.2">
      <c r="A1075" s="4"/>
      <c r="B1075" s="29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</row>
    <row r="1076" spans="1:16" x14ac:dyDescent="0.2">
      <c r="A1076" s="4"/>
      <c r="B1076" s="29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</row>
    <row r="1077" spans="1:16" x14ac:dyDescent="0.2">
      <c r="A1077" s="4"/>
      <c r="B1077" s="29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</row>
    <row r="1078" spans="1:16" x14ac:dyDescent="0.2">
      <c r="A1078" s="4"/>
      <c r="B1078" s="29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</row>
    <row r="1079" spans="1:16" x14ac:dyDescent="0.2">
      <c r="A1079" s="4"/>
      <c r="B1079" s="29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</row>
    <row r="1080" spans="1:16" x14ac:dyDescent="0.2">
      <c r="A1080" s="4"/>
      <c r="B1080" s="29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</row>
    <row r="1081" spans="1:16" x14ac:dyDescent="0.2">
      <c r="A1081" s="4"/>
      <c r="B1081" s="29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</row>
    <row r="1082" spans="1:16" x14ac:dyDescent="0.2">
      <c r="A1082" s="4"/>
      <c r="B1082" s="29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</row>
    <row r="1083" spans="1:16" x14ac:dyDescent="0.2">
      <c r="A1083" s="4"/>
      <c r="B1083" s="29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</row>
    <row r="1084" spans="1:16" x14ac:dyDescent="0.2">
      <c r="A1084" s="4"/>
      <c r="B1084" s="29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</row>
    <row r="1085" spans="1:16" x14ac:dyDescent="0.2">
      <c r="A1085" s="4"/>
      <c r="B1085" s="29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</row>
    <row r="1086" spans="1:16" x14ac:dyDescent="0.2">
      <c r="A1086" s="4"/>
      <c r="B1086" s="29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</row>
    <row r="1087" spans="1:16" x14ac:dyDescent="0.2">
      <c r="A1087" s="4"/>
      <c r="B1087" s="29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</row>
    <row r="1088" spans="1:16" x14ac:dyDescent="0.2">
      <c r="A1088" s="4"/>
      <c r="B1088" s="29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</row>
    <row r="1089" spans="1:16" x14ac:dyDescent="0.2">
      <c r="A1089" s="4"/>
      <c r="B1089" s="29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</row>
    <row r="1090" spans="1:16" x14ac:dyDescent="0.2">
      <c r="A1090" s="4"/>
      <c r="B1090" s="29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</row>
    <row r="1091" spans="1:16" x14ac:dyDescent="0.2">
      <c r="A1091" s="4"/>
      <c r="B1091" s="29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</row>
    <row r="1092" spans="1:16" x14ac:dyDescent="0.2">
      <c r="A1092" s="4"/>
      <c r="B1092" s="29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</row>
    <row r="1093" spans="1:16" x14ac:dyDescent="0.2">
      <c r="A1093" s="4"/>
      <c r="B1093" s="29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</row>
    <row r="1094" spans="1:16" x14ac:dyDescent="0.2">
      <c r="A1094" s="4"/>
      <c r="B1094" s="29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</row>
    <row r="1095" spans="1:16" x14ac:dyDescent="0.2">
      <c r="A1095" s="4"/>
      <c r="B1095" s="29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</row>
    <row r="1096" spans="1:16" x14ac:dyDescent="0.2">
      <c r="A1096" s="4"/>
      <c r="B1096" s="29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</row>
    <row r="1097" spans="1:16" x14ac:dyDescent="0.2">
      <c r="A1097" s="4"/>
      <c r="B1097" s="29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</row>
    <row r="1098" spans="1:16" x14ac:dyDescent="0.2">
      <c r="A1098" s="4"/>
      <c r="B1098" s="29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</row>
    <row r="1099" spans="1:16" x14ac:dyDescent="0.2">
      <c r="A1099" s="4"/>
      <c r="B1099" s="29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</row>
    <row r="1100" spans="1:16" x14ac:dyDescent="0.2">
      <c r="A1100" s="4"/>
      <c r="B1100" s="29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</row>
    <row r="1101" spans="1:16" x14ac:dyDescent="0.2">
      <c r="A1101" s="4"/>
      <c r="B1101" s="29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</row>
    <row r="1102" spans="1:16" x14ac:dyDescent="0.2">
      <c r="A1102" s="4"/>
      <c r="B1102" s="29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</row>
    <row r="1103" spans="1:16" x14ac:dyDescent="0.2">
      <c r="A1103" s="4"/>
      <c r="B1103" s="29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</row>
    <row r="1104" spans="1:16" x14ac:dyDescent="0.2">
      <c r="A1104" s="4"/>
      <c r="B1104" s="29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</row>
    <row r="1105" spans="1:16" x14ac:dyDescent="0.2">
      <c r="A1105" s="4"/>
      <c r="B1105" s="29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</row>
    <row r="1106" spans="1:16" x14ac:dyDescent="0.2">
      <c r="A1106" s="4"/>
      <c r="B1106" s="29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</row>
    <row r="1107" spans="1:16" x14ac:dyDescent="0.2">
      <c r="A1107" s="4"/>
      <c r="B1107" s="29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</row>
    <row r="1108" spans="1:16" x14ac:dyDescent="0.2">
      <c r="A1108" s="4"/>
      <c r="B1108" s="29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</row>
    <row r="1109" spans="1:16" x14ac:dyDescent="0.2">
      <c r="A1109" s="4"/>
      <c r="B1109" s="2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</row>
    <row r="1110" spans="1:16" x14ac:dyDescent="0.2">
      <c r="A1110" s="4"/>
      <c r="B1110" s="29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</row>
    <row r="1111" spans="1:16" x14ac:dyDescent="0.2">
      <c r="A1111" s="4"/>
      <c r="B1111" s="29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</row>
    <row r="1112" spans="1:16" x14ac:dyDescent="0.2">
      <c r="A1112" s="4"/>
      <c r="B1112" s="29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</row>
    <row r="1113" spans="1:16" x14ac:dyDescent="0.2">
      <c r="A1113" s="4"/>
      <c r="B1113" s="29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</row>
    <row r="1114" spans="1:16" x14ac:dyDescent="0.2">
      <c r="A1114" s="4"/>
      <c r="B1114" s="29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</row>
    <row r="1115" spans="1:16" x14ac:dyDescent="0.2">
      <c r="A1115" s="4"/>
      <c r="B1115" s="29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</row>
    <row r="1116" spans="1:16" x14ac:dyDescent="0.2">
      <c r="A1116" s="4"/>
      <c r="B1116" s="29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</row>
    <row r="1117" spans="1:16" x14ac:dyDescent="0.2">
      <c r="A1117" s="4"/>
      <c r="B1117" s="29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</row>
    <row r="1118" spans="1:16" x14ac:dyDescent="0.2">
      <c r="A1118" s="4"/>
      <c r="B1118" s="29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</row>
    <row r="1119" spans="1:16" x14ac:dyDescent="0.2">
      <c r="A1119" s="4"/>
      <c r="B1119" s="29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</row>
    <row r="1120" spans="1:16" x14ac:dyDescent="0.2">
      <c r="A1120" s="4"/>
      <c r="B1120" s="29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</row>
    <row r="1121" spans="1:16" x14ac:dyDescent="0.2">
      <c r="A1121" s="4"/>
      <c r="B1121" s="29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</row>
    <row r="1122" spans="1:16" x14ac:dyDescent="0.2">
      <c r="A1122" s="4"/>
      <c r="B1122" s="29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</row>
    <row r="1123" spans="1:16" x14ac:dyDescent="0.2">
      <c r="A1123" s="4"/>
      <c r="B1123" s="29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</row>
    <row r="1124" spans="1:16" x14ac:dyDescent="0.2">
      <c r="A1124" s="4"/>
      <c r="B1124" s="29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</row>
    <row r="1125" spans="1:16" x14ac:dyDescent="0.2">
      <c r="A1125" s="4"/>
      <c r="B1125" s="29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</row>
    <row r="1126" spans="1:16" x14ac:dyDescent="0.2">
      <c r="A1126" s="4"/>
      <c r="B1126" s="29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</row>
    <row r="1127" spans="1:16" x14ac:dyDescent="0.2">
      <c r="A1127" s="4"/>
      <c r="B1127" s="29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</row>
    <row r="1128" spans="1:16" x14ac:dyDescent="0.2">
      <c r="A1128" s="4"/>
      <c r="B1128" s="29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</row>
    <row r="1129" spans="1:16" x14ac:dyDescent="0.2">
      <c r="A1129" s="4"/>
      <c r="B1129" s="29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</row>
    <row r="1130" spans="1:16" x14ac:dyDescent="0.2">
      <c r="A1130" s="4"/>
      <c r="B1130" s="29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</row>
    <row r="1131" spans="1:16" x14ac:dyDescent="0.2">
      <c r="A1131" s="4"/>
      <c r="B1131" s="29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</row>
    <row r="1132" spans="1:16" x14ac:dyDescent="0.2">
      <c r="A1132" s="4"/>
      <c r="B1132" s="29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</row>
    <row r="1133" spans="1:16" x14ac:dyDescent="0.2">
      <c r="A1133" s="4"/>
      <c r="B1133" s="29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</row>
    <row r="1134" spans="1:16" x14ac:dyDescent="0.2">
      <c r="A1134" s="4"/>
      <c r="B1134" s="29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</row>
    <row r="1135" spans="1:16" x14ac:dyDescent="0.2">
      <c r="A1135" s="4"/>
      <c r="B1135" s="29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</row>
    <row r="1136" spans="1:16" x14ac:dyDescent="0.2">
      <c r="A1136" s="4"/>
      <c r="B1136" s="29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</row>
    <row r="1137" spans="1:16" x14ac:dyDescent="0.2">
      <c r="A1137" s="4"/>
      <c r="B1137" s="29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</row>
    <row r="1138" spans="1:16" x14ac:dyDescent="0.2">
      <c r="A1138" s="4"/>
      <c r="B1138" s="29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</row>
    <row r="1139" spans="1:16" x14ac:dyDescent="0.2">
      <c r="A1139" s="4"/>
      <c r="B1139" s="2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</row>
    <row r="1140" spans="1:16" x14ac:dyDescent="0.2">
      <c r="A1140" s="4"/>
      <c r="B1140" s="29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1:16" x14ac:dyDescent="0.2">
      <c r="A1141" s="4"/>
      <c r="B1141" s="29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</row>
    <row r="1142" spans="1:16" x14ac:dyDescent="0.2">
      <c r="A1142" s="4"/>
      <c r="B1142" s="29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</row>
    <row r="1143" spans="1:16" x14ac:dyDescent="0.2">
      <c r="A1143" s="4"/>
      <c r="B1143" s="29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</row>
    <row r="1144" spans="1:16" x14ac:dyDescent="0.2">
      <c r="A1144" s="4"/>
      <c r="B1144" s="29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</row>
    <row r="1145" spans="1:16" x14ac:dyDescent="0.2">
      <c r="A1145" s="4"/>
      <c r="B1145" s="29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</row>
    <row r="1146" spans="1:16" x14ac:dyDescent="0.2">
      <c r="A1146" s="4"/>
      <c r="B1146" s="29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</row>
    <row r="1147" spans="1:16" x14ac:dyDescent="0.2">
      <c r="A1147" s="4"/>
      <c r="B1147" s="29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</row>
    <row r="1148" spans="1:16" x14ac:dyDescent="0.2">
      <c r="A1148" s="4"/>
      <c r="B1148" s="29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</row>
    <row r="1149" spans="1:16" x14ac:dyDescent="0.2">
      <c r="A1149" s="4"/>
      <c r="B1149" s="29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</row>
    <row r="1150" spans="1:16" x14ac:dyDescent="0.2">
      <c r="A1150" s="4"/>
      <c r="B1150" s="29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</row>
    <row r="1151" spans="1:16" x14ac:dyDescent="0.2">
      <c r="A1151" s="4"/>
      <c r="B1151" s="29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</row>
    <row r="1152" spans="1:16" x14ac:dyDescent="0.2">
      <c r="A1152" s="4"/>
      <c r="B1152" s="29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</row>
    <row r="1153" spans="1:16" x14ac:dyDescent="0.2">
      <c r="A1153" s="4"/>
      <c r="B1153" s="29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</row>
    <row r="1154" spans="1:16" x14ac:dyDescent="0.2">
      <c r="A1154" s="4"/>
      <c r="B1154" s="29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</row>
    <row r="1155" spans="1:16" x14ac:dyDescent="0.2">
      <c r="A1155" s="4"/>
      <c r="B1155" s="29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</row>
    <row r="1156" spans="1:16" x14ac:dyDescent="0.2">
      <c r="A1156" s="4"/>
      <c r="B1156" s="29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</row>
    <row r="1157" spans="1:16" x14ac:dyDescent="0.2">
      <c r="A1157" s="4"/>
      <c r="B1157" s="29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</row>
    <row r="1158" spans="1:16" x14ac:dyDescent="0.2">
      <c r="A1158" s="4"/>
      <c r="B1158" s="29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</row>
    <row r="1159" spans="1:16" x14ac:dyDescent="0.2">
      <c r="A1159" s="4"/>
      <c r="B1159" s="29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</row>
    <row r="1160" spans="1:16" x14ac:dyDescent="0.2">
      <c r="A1160" s="4"/>
      <c r="B1160" s="29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</row>
    <row r="1161" spans="1:16" x14ac:dyDescent="0.2">
      <c r="A1161" s="4"/>
      <c r="B1161" s="29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</row>
    <row r="1162" spans="1:16" x14ac:dyDescent="0.2">
      <c r="A1162" s="4"/>
      <c r="B1162" s="29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</row>
    <row r="1163" spans="1:16" x14ac:dyDescent="0.2">
      <c r="A1163" s="4"/>
      <c r="B1163" s="29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</row>
    <row r="1164" spans="1:16" x14ac:dyDescent="0.2">
      <c r="A1164" s="4"/>
      <c r="B1164" s="29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</row>
    <row r="1165" spans="1:16" x14ac:dyDescent="0.2">
      <c r="A1165" s="4"/>
      <c r="B1165" s="29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</row>
    <row r="1166" spans="1:16" x14ac:dyDescent="0.2">
      <c r="A1166" s="4"/>
      <c r="B1166" s="29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</row>
    <row r="1167" spans="1:16" x14ac:dyDescent="0.2">
      <c r="A1167" s="4"/>
      <c r="B1167" s="29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</row>
    <row r="1168" spans="1:16" x14ac:dyDescent="0.2">
      <c r="A1168" s="4"/>
      <c r="B1168" s="29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</row>
    <row r="1169" spans="1:16" x14ac:dyDescent="0.2">
      <c r="A1169" s="4"/>
      <c r="B1169" s="2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</row>
    <row r="1170" spans="1:16" x14ac:dyDescent="0.2">
      <c r="A1170" s="4"/>
      <c r="B1170" s="29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</row>
    <row r="1171" spans="1:16" x14ac:dyDescent="0.2">
      <c r="A1171" s="4"/>
      <c r="B1171" s="29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</row>
    <row r="1172" spans="1:16" x14ac:dyDescent="0.2">
      <c r="A1172" s="4"/>
      <c r="B1172" s="29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</row>
    <row r="1173" spans="1:16" x14ac:dyDescent="0.2">
      <c r="A1173" s="4"/>
      <c r="B1173" s="29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</row>
    <row r="1174" spans="1:16" x14ac:dyDescent="0.2">
      <c r="A1174" s="4"/>
      <c r="B1174" s="29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</row>
    <row r="1175" spans="1:16" x14ac:dyDescent="0.2">
      <c r="A1175" s="4"/>
      <c r="B1175" s="29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</row>
    <row r="1176" spans="1:16" x14ac:dyDescent="0.2">
      <c r="A1176" s="4"/>
      <c r="B1176" s="29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</row>
    <row r="1177" spans="1:16" x14ac:dyDescent="0.2">
      <c r="A1177" s="4"/>
      <c r="B1177" s="29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</row>
    <row r="1178" spans="1:16" x14ac:dyDescent="0.2">
      <c r="A1178" s="4"/>
      <c r="B1178" s="29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</row>
    <row r="1179" spans="1:16" x14ac:dyDescent="0.2">
      <c r="A1179" s="4"/>
      <c r="B1179" s="29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</row>
    <row r="1180" spans="1:16" x14ac:dyDescent="0.2">
      <c r="A1180" s="4"/>
      <c r="B1180" s="29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</row>
    <row r="1181" spans="1:16" x14ac:dyDescent="0.2">
      <c r="A1181" s="4"/>
      <c r="B1181" s="29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</row>
    <row r="1182" spans="1:16" x14ac:dyDescent="0.2">
      <c r="A1182" s="4"/>
      <c r="B1182" s="29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</row>
    <row r="1183" spans="1:16" x14ac:dyDescent="0.2">
      <c r="A1183" s="4"/>
      <c r="B1183" s="29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</row>
    <row r="1184" spans="1:16" x14ac:dyDescent="0.2">
      <c r="A1184" s="4"/>
      <c r="B1184" s="29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</row>
    <row r="1185" spans="1:16" x14ac:dyDescent="0.2">
      <c r="A1185" s="4"/>
      <c r="B1185" s="29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</row>
    <row r="1186" spans="1:16" x14ac:dyDescent="0.2">
      <c r="A1186" s="4"/>
      <c r="B1186" s="29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</row>
    <row r="1187" spans="1:16" x14ac:dyDescent="0.2">
      <c r="A1187" s="4"/>
      <c r="B1187" s="29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</row>
    <row r="1188" spans="1:16" x14ac:dyDescent="0.2">
      <c r="A1188" s="4"/>
      <c r="B1188" s="29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</row>
    <row r="1189" spans="1:16" x14ac:dyDescent="0.2">
      <c r="A1189" s="4"/>
      <c r="B1189" s="29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</row>
    <row r="1190" spans="1:16" x14ac:dyDescent="0.2">
      <c r="A1190" s="4"/>
      <c r="B1190" s="29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</row>
    <row r="1191" spans="1:16" x14ac:dyDescent="0.2">
      <c r="A1191" s="4"/>
      <c r="B1191" s="29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</row>
    <row r="1192" spans="1:16" x14ac:dyDescent="0.2">
      <c r="A1192" s="4"/>
      <c r="B1192" s="29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</row>
    <row r="1193" spans="1:16" x14ac:dyDescent="0.2">
      <c r="A1193" s="4"/>
      <c r="B1193" s="29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</row>
    <row r="1194" spans="1:16" x14ac:dyDescent="0.2">
      <c r="A1194" s="4"/>
      <c r="B1194" s="29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</row>
    <row r="1195" spans="1:16" x14ac:dyDescent="0.2">
      <c r="A1195" s="4"/>
      <c r="B1195" s="29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</row>
    <row r="1196" spans="1:16" x14ac:dyDescent="0.2">
      <c r="A1196" s="4"/>
      <c r="B1196" s="29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</row>
    <row r="1197" spans="1:16" x14ac:dyDescent="0.2">
      <c r="A1197" s="4"/>
      <c r="B1197" s="29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</row>
    <row r="1198" spans="1:16" x14ac:dyDescent="0.2">
      <c r="A1198" s="4"/>
      <c r="B1198" s="29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</row>
    <row r="1199" spans="1:16" x14ac:dyDescent="0.2">
      <c r="A1199" s="4"/>
      <c r="B1199" s="2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</row>
    <row r="1200" spans="1:16" x14ac:dyDescent="0.2">
      <c r="A1200" s="4"/>
      <c r="B1200" s="29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</row>
    <row r="1201" spans="1:16" x14ac:dyDescent="0.2">
      <c r="A1201" s="4"/>
      <c r="B1201" s="29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</row>
    <row r="1202" spans="1:16" x14ac:dyDescent="0.2">
      <c r="A1202" s="4"/>
      <c r="B1202" s="29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</row>
    <row r="1203" spans="1:16" x14ac:dyDescent="0.2">
      <c r="A1203" s="4"/>
      <c r="B1203" s="29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</row>
    <row r="1204" spans="1:16" x14ac:dyDescent="0.2">
      <c r="A1204" s="4"/>
      <c r="B1204" s="29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</row>
    <row r="1205" spans="1:16" x14ac:dyDescent="0.2">
      <c r="A1205" s="4"/>
      <c r="B1205" s="29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</row>
    <row r="1206" spans="1:16" x14ac:dyDescent="0.2">
      <c r="A1206" s="4"/>
      <c r="B1206" s="29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</row>
    <row r="1207" spans="1:16" x14ac:dyDescent="0.2">
      <c r="A1207" s="4"/>
      <c r="B1207" s="29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</row>
    <row r="1208" spans="1:16" x14ac:dyDescent="0.2">
      <c r="A1208" s="4"/>
      <c r="B1208" s="29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</row>
    <row r="1209" spans="1:16" x14ac:dyDescent="0.2">
      <c r="A1209" s="4"/>
      <c r="B1209" s="29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</row>
    <row r="1210" spans="1:16" x14ac:dyDescent="0.2">
      <c r="A1210" s="4"/>
      <c r="B1210" s="29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</row>
    <row r="1211" spans="1:16" x14ac:dyDescent="0.2">
      <c r="A1211" s="4"/>
      <c r="B1211" s="29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</row>
    <row r="1212" spans="1:16" x14ac:dyDescent="0.2">
      <c r="A1212" s="4"/>
      <c r="B1212" s="29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</row>
    <row r="1213" spans="1:16" x14ac:dyDescent="0.2">
      <c r="A1213" s="4"/>
      <c r="B1213" s="29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</row>
    <row r="1214" spans="1:16" x14ac:dyDescent="0.2">
      <c r="A1214" s="4"/>
      <c r="B1214" s="29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</row>
    <row r="1215" spans="1:16" x14ac:dyDescent="0.2">
      <c r="A1215" s="4"/>
      <c r="B1215" s="29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</row>
    <row r="1216" spans="1:16" x14ac:dyDescent="0.2">
      <c r="A1216" s="4"/>
      <c r="B1216" s="29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</row>
    <row r="1217" spans="1:16" x14ac:dyDescent="0.2">
      <c r="A1217" s="4"/>
      <c r="B1217" s="29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</row>
    <row r="1218" spans="1:16" x14ac:dyDescent="0.2">
      <c r="A1218" s="4"/>
      <c r="B1218" s="29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</row>
    <row r="1219" spans="1:16" x14ac:dyDescent="0.2">
      <c r="A1219" s="4"/>
      <c r="B1219" s="29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</row>
    <row r="1220" spans="1:16" x14ac:dyDescent="0.2">
      <c r="A1220" s="4"/>
      <c r="B1220" s="29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</row>
    <row r="1221" spans="1:16" x14ac:dyDescent="0.2">
      <c r="A1221" s="4"/>
      <c r="B1221" s="29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</row>
    <row r="1222" spans="1:16" x14ac:dyDescent="0.2">
      <c r="A1222" s="4"/>
      <c r="B1222" s="29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</row>
    <row r="1223" spans="1:16" x14ac:dyDescent="0.2">
      <c r="A1223" s="4"/>
      <c r="B1223" s="29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</row>
    <row r="1224" spans="1:16" x14ac:dyDescent="0.2">
      <c r="A1224" s="4"/>
      <c r="B1224" s="29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</row>
    <row r="1225" spans="1:16" x14ac:dyDescent="0.2">
      <c r="A1225" s="4"/>
      <c r="B1225" s="29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</row>
    <row r="1226" spans="1:16" x14ac:dyDescent="0.2">
      <c r="A1226" s="4"/>
      <c r="B1226" s="29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</row>
    <row r="1227" spans="1:16" x14ac:dyDescent="0.2">
      <c r="A1227" s="4"/>
      <c r="B1227" s="29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</row>
    <row r="1228" spans="1:16" x14ac:dyDescent="0.2">
      <c r="A1228" s="4"/>
      <c r="B1228" s="29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</row>
    <row r="1229" spans="1:16" x14ac:dyDescent="0.2">
      <c r="A1229" s="4"/>
      <c r="B1229" s="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</row>
    <row r="1230" spans="1:16" x14ac:dyDescent="0.2">
      <c r="A1230" s="4"/>
      <c r="B1230" s="29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</row>
    <row r="1231" spans="1:16" x14ac:dyDescent="0.2">
      <c r="A1231" s="4"/>
      <c r="B1231" s="29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</row>
    <row r="1232" spans="1:16" x14ac:dyDescent="0.2">
      <c r="A1232" s="4"/>
      <c r="B1232" s="29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</row>
    <row r="1233" spans="1:16" x14ac:dyDescent="0.2">
      <c r="A1233" s="4"/>
      <c r="B1233" s="29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</row>
    <row r="1234" spans="1:16" x14ac:dyDescent="0.2">
      <c r="A1234" s="4"/>
      <c r="B1234" s="29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</row>
    <row r="1235" spans="1:16" x14ac:dyDescent="0.2">
      <c r="A1235" s="4"/>
      <c r="B1235" s="29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</row>
    <row r="1236" spans="1:16" x14ac:dyDescent="0.2">
      <c r="A1236" s="4"/>
      <c r="B1236" s="29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</row>
    <row r="1237" spans="1:16" x14ac:dyDescent="0.2">
      <c r="A1237" s="4"/>
      <c r="B1237" s="29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</row>
    <row r="1238" spans="1:16" x14ac:dyDescent="0.2">
      <c r="A1238" s="4"/>
      <c r="B1238" s="29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</row>
    <row r="1239" spans="1:16" x14ac:dyDescent="0.2">
      <c r="A1239" s="4"/>
      <c r="B1239" s="29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</row>
    <row r="1240" spans="1:16" x14ac:dyDescent="0.2">
      <c r="A1240" s="4"/>
      <c r="B1240" s="29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</row>
    <row r="1241" spans="1:16" x14ac:dyDescent="0.2">
      <c r="A1241" s="4"/>
      <c r="B1241" s="29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</row>
    <row r="1242" spans="1:16" x14ac:dyDescent="0.2">
      <c r="A1242" s="4"/>
      <c r="B1242" s="29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</row>
    <row r="1243" spans="1:16" x14ac:dyDescent="0.2">
      <c r="A1243" s="4"/>
      <c r="B1243" s="29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</row>
    <row r="1244" spans="1:16" x14ac:dyDescent="0.2">
      <c r="A1244" s="4"/>
      <c r="B1244" s="29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</row>
    <row r="1245" spans="1:16" x14ac:dyDescent="0.2">
      <c r="A1245" s="4"/>
      <c r="B1245" s="29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</row>
    <row r="1246" spans="1:16" x14ac:dyDescent="0.2">
      <c r="A1246" s="4"/>
      <c r="B1246" s="29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</row>
    <row r="1247" spans="1:16" x14ac:dyDescent="0.2">
      <c r="A1247" s="4"/>
      <c r="B1247" s="29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</row>
    <row r="1248" spans="1:16" x14ac:dyDescent="0.2">
      <c r="A1248" s="4"/>
      <c r="B1248" s="29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</row>
    <row r="1249" spans="1:16" x14ac:dyDescent="0.2">
      <c r="A1249" s="4"/>
      <c r="B1249" s="29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</row>
    <row r="1250" spans="1:16" x14ac:dyDescent="0.2">
      <c r="A1250" s="4"/>
      <c r="B1250" s="29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</row>
    <row r="1251" spans="1:16" x14ac:dyDescent="0.2">
      <c r="A1251" s="4"/>
      <c r="B1251" s="29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</row>
    <row r="1252" spans="1:16" x14ac:dyDescent="0.2">
      <c r="A1252" s="4"/>
      <c r="B1252" s="29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</row>
    <row r="1253" spans="1:16" x14ac:dyDescent="0.2">
      <c r="A1253" s="4"/>
      <c r="B1253" s="29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</row>
    <row r="1254" spans="1:16" x14ac:dyDescent="0.2">
      <c r="A1254" s="4"/>
      <c r="B1254" s="29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</row>
    <row r="1255" spans="1:16" x14ac:dyDescent="0.2">
      <c r="A1255" s="4"/>
      <c r="B1255" s="29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</row>
    <row r="1256" spans="1:16" x14ac:dyDescent="0.2">
      <c r="A1256" s="4"/>
      <c r="B1256" s="29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</row>
    <row r="1257" spans="1:16" x14ac:dyDescent="0.2">
      <c r="A1257" s="4"/>
      <c r="B1257" s="29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</row>
    <row r="1258" spans="1:16" x14ac:dyDescent="0.2">
      <c r="A1258" s="4"/>
      <c r="B1258" s="29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</row>
    <row r="1259" spans="1:16" x14ac:dyDescent="0.2">
      <c r="A1259" s="4"/>
      <c r="B1259" s="2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</row>
    <row r="1260" spans="1:16" x14ac:dyDescent="0.2">
      <c r="A1260" s="4"/>
      <c r="B1260" s="29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</row>
    <row r="1261" spans="1:16" x14ac:dyDescent="0.2">
      <c r="A1261" s="4"/>
      <c r="B1261" s="29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</row>
    <row r="1262" spans="1:16" x14ac:dyDescent="0.2">
      <c r="A1262" s="4"/>
      <c r="B1262" s="29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</row>
    <row r="1263" spans="1:16" x14ac:dyDescent="0.2">
      <c r="A1263" s="4"/>
      <c r="B1263" s="29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</row>
    <row r="1264" spans="1:16" x14ac:dyDescent="0.2">
      <c r="A1264" s="4"/>
      <c r="B1264" s="29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</row>
    <row r="1265" spans="1:16" x14ac:dyDescent="0.2">
      <c r="A1265" s="4"/>
      <c r="B1265" s="29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</row>
    <row r="1266" spans="1:16" x14ac:dyDescent="0.2">
      <c r="A1266" s="4"/>
      <c r="B1266" s="29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</row>
    <row r="1267" spans="1:16" x14ac:dyDescent="0.2">
      <c r="A1267" s="4"/>
      <c r="B1267" s="29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</row>
    <row r="1268" spans="1:16" x14ac:dyDescent="0.2">
      <c r="A1268" s="4"/>
      <c r="B1268" s="29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</row>
  </sheetData>
  <mergeCells count="2">
    <mergeCell ref="A1:O1"/>
    <mergeCell ref="A2:O2"/>
  </mergeCells>
  <printOptions horizontalCentered="1"/>
  <pageMargins left="0.25" right="0.25" top="0.75" bottom="0.75" header="0.3" footer="0.3"/>
  <pageSetup scale="62" fitToHeight="0" orientation="landscape" r:id="rId1"/>
  <headerFooter alignWithMargins="0"/>
  <rowBreaks count="2" manualBreakCount="2">
    <brk id="84" max="14" man="1"/>
    <brk id="294" max="14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8753c0720e0c92c5cd0901478287be40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b31b7bc911cb91eae607f146a75d318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 xsi:nil="true"/>
    <agencyinstitution xmlns="95bcd5de-dc08-4713-bfa6-7e467237032b" xsi:nil="true"/>
    <agencyservice xmlns="95bcd5de-dc08-4713-bfa6-7e467237032b" xsi:nil="true"/>
    <ModifiedDate xmlns="a0e9ca8b-75ec-4480-9079-733c324b2be6" xsi:nil="true"/>
    <agencyservicedescription xmlns="95bcd5de-dc08-4713-bfa6-7e467237032b" xsi:nil="true"/>
    <typeoffile xmlns="95bcd5de-dc08-4713-bfa6-7e467237032b" xsi:nil="true"/>
  </documentManagement>
</p:properties>
</file>

<file path=customXml/itemProps1.xml><?xml version="1.0" encoding="utf-8"?>
<ds:datastoreItem xmlns:ds="http://schemas.openxmlformats.org/officeDocument/2006/customXml" ds:itemID="{C6EB4BAD-CD46-434D-938E-641BA2D53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A875C8B-FA48-459E-9177-F60B147ED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D72314-D6B3-4D97-94D4-53832A54F06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0830E74-05E3-4447-B7F3-32ECD6D89E8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A075B9EF-C478-45DE-B398-B7BC4F67579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5bcd5de-dc08-4713-bfa6-7e467237032b"/>
    <ds:schemaRef ds:uri="http://purl.org/dc/elements/1.1/"/>
    <ds:schemaRef ds:uri="a0e9ca8b-75ec-4480-9079-733c324b2be6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UA-SYS AND VARIOUS DIVISIONS</vt:lpstr>
      <vt:lpstr>'UA-SYS AND VARIOUS DIVISIONS'!Print_Area</vt:lpstr>
      <vt:lpstr>'UA-SYS AND VARIOUS DIVISIONS'!Print_Titles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B: Additional/New Positions</dc:title>
  <dc:creator>Julie Bates</dc:creator>
  <cp:lastModifiedBy>Chandra Robinson</cp:lastModifiedBy>
  <cp:lastPrinted>2016-03-10T15:13:40Z</cp:lastPrinted>
  <dcterms:created xsi:type="dcterms:W3CDTF">2002-01-31T18:08:52Z</dcterms:created>
  <dcterms:modified xsi:type="dcterms:W3CDTF">2019-09-05T19:55:11Z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_SourceUrl">
    <vt:lpwstr/>
  </property>
  <property fmtid="{D5CDD505-2E9C-101B-9397-08002B2CF9AE}" pid="12" name="folderdetail">
    <vt:lpwstr/>
  </property>
</Properties>
</file>